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9990" windowHeight="6015" activeTab="0"/>
  </bookViews>
  <sheets>
    <sheet name="rolnik" sheetId="1" r:id="rId1"/>
    <sheet name="dane" sheetId="2" state="hidden" r:id="rId2"/>
    <sheet name="bank" sheetId="3" r:id="rId3"/>
    <sheet name="pomoc" sheetId="4" r:id="rId4"/>
  </sheets>
  <definedNames>
    <definedName name="dzial">'dane'!$G$4:$G$7</definedName>
    <definedName name="jednostka">'dane'!$H$4:$H$7</definedName>
    <definedName name="kredyt">'dane'!$D$4:$D$8</definedName>
    <definedName name="malzenstwo">'dane'!$I$4:$I$5</definedName>
    <definedName name="_xlnm.Print_Area" localSheetId="0">'rolnik'!$A$1:$BO$287</definedName>
    <definedName name="ocena">'dane'!$N$5:$N$6</definedName>
    <definedName name="placowki">'dane'!$B$12:$B$21</definedName>
    <definedName name="poziom">'dane'!$F$4:$F$6</definedName>
    <definedName name="praw">'dane'!$L$3:$L$4</definedName>
    <definedName name="rodzaj_kredytu">'dane'!$K$12:$K$29</definedName>
    <definedName name="ryzyko">'dane'!$D$12:$D$17</definedName>
    <definedName name="stan">'dane'!$C$4:$C$6</definedName>
    <definedName name="taknie">'dane'!$A$4:$A$5</definedName>
    <definedName name="termin">'dane'!$E$4:$E$5</definedName>
    <definedName name="weryfikacja">'dane'!$J$4:$J$5</definedName>
    <definedName name="zabezpieczenia">'dane'!$F$12:$F$25</definedName>
  </definedNames>
  <calcPr fullCalcOnLoad="1"/>
</workbook>
</file>

<file path=xl/sharedStrings.xml><?xml version="1.0" encoding="utf-8"?>
<sst xmlns="http://schemas.openxmlformats.org/spreadsheetml/2006/main" count="587" uniqueCount="425">
  <si>
    <t>Data wpływu:</t>
  </si>
  <si>
    <t>(wypełnia Bank)</t>
  </si>
  <si>
    <t>INFORMACJA O GOSPODARSTWIE ROLNYM</t>
  </si>
  <si>
    <t xml:space="preserve">Na dzień </t>
  </si>
  <si>
    <t>CZĘŚĆ A - WYPEŁNIA ROLNIK</t>
  </si>
  <si>
    <t>I. Klient:</t>
  </si>
  <si>
    <t>(Nazwisko, imię, adres zamieszkania, telefon)</t>
  </si>
  <si>
    <t>PESEL</t>
  </si>
  <si>
    <t>NIP</t>
  </si>
  <si>
    <t>REGON</t>
  </si>
  <si>
    <t>Tak</t>
  </si>
  <si>
    <t>Nie</t>
  </si>
  <si>
    <t xml:space="preserve">Powiązany kapitałowo lub organizacyjnie z członkiem Ludowego Banku Spółdzielczego w Strzałkowie lub osobą zajmującą </t>
  </si>
  <si>
    <t>roślinna</t>
  </si>
  <si>
    <t>zwierzęca</t>
  </si>
  <si>
    <t>mieszana</t>
  </si>
  <si>
    <t>dział specjalny</t>
  </si>
  <si>
    <t>Rok rozpoczęcia działalności:</t>
  </si>
  <si>
    <t>II. Osoby pozostające we wspólnym gospodarstwie domowym:</t>
  </si>
  <si>
    <t>- członkowie rodziny</t>
  </si>
  <si>
    <t xml:space="preserve">osób, w tym stale pracujących w gospodarstwie </t>
  </si>
  <si>
    <t>osób</t>
  </si>
  <si>
    <t>wspólnota ustawowa</t>
  </si>
  <si>
    <t xml:space="preserve">- inni pracujący w gospodarstwie na stałe </t>
  </si>
  <si>
    <t xml:space="preserve">osób, sezonowo </t>
  </si>
  <si>
    <t>III. Majątek:</t>
  </si>
  <si>
    <t>a/ Grunty (stan na dzień składania informacji)</t>
  </si>
  <si>
    <t>1.</t>
  </si>
  <si>
    <t>2.</t>
  </si>
  <si>
    <t>3.</t>
  </si>
  <si>
    <t>Razem</t>
  </si>
  <si>
    <t>Grunty orne</t>
  </si>
  <si>
    <t>Trwałe użytki zielone</t>
  </si>
  <si>
    <t>Inne</t>
  </si>
  <si>
    <t>Rodzaj</t>
  </si>
  <si>
    <t>Grunty własne /ha/</t>
  </si>
  <si>
    <t>Ogółem grunty własne</t>
  </si>
  <si>
    <t>Ogółem grunty</t>
  </si>
  <si>
    <t>x</t>
  </si>
  <si>
    <t>Razem wartość gruntów własnych wg rolnika</t>
  </si>
  <si>
    <t>*wypełnia Bank - Razem wartość gruntów własnych wg Banku (śr.ceny GUS)</t>
  </si>
  <si>
    <t xml:space="preserve">b/ Budynki i budowle </t>
  </si>
  <si>
    <t>Budynek,budowla
(rodzaj)</t>
  </si>
  <si>
    <t>Wg wyceny</t>
  </si>
  <si>
    <t>4.</t>
  </si>
  <si>
    <t>5.</t>
  </si>
  <si>
    <t>6.</t>
  </si>
  <si>
    <t>Razem wartość</t>
  </si>
  <si>
    <t>dobry</t>
  </si>
  <si>
    <t>średni</t>
  </si>
  <si>
    <t>zły</t>
  </si>
  <si>
    <t>Wg polisy
ubezpiecze-
niowej</t>
  </si>
  <si>
    <t xml:space="preserve">c/ Maszyny, urządzenia, pojazdy </t>
  </si>
  <si>
    <t>Nazwa (rodzaj)</t>
  </si>
  <si>
    <t>7.</t>
  </si>
  <si>
    <t>8.</t>
  </si>
  <si>
    <t>9.</t>
  </si>
  <si>
    <t>10.</t>
  </si>
  <si>
    <t>11.</t>
  </si>
  <si>
    <t>Wg polisy ubezpiecze-
niowej</t>
  </si>
  <si>
    <t>Rok
produkcji</t>
  </si>
  <si>
    <t xml:space="preserve">d/ Stado podstawowe </t>
  </si>
  <si>
    <t>Wyszczególnienie</t>
  </si>
  <si>
    <t>Dzierżawa
/ha/</t>
  </si>
  <si>
    <t>Grunty słabe
(kl. V, VI)</t>
  </si>
  <si>
    <t>Grunty średnie
(kl. IIIb, IV)</t>
  </si>
  <si>
    <t>Grunty dobre
(kl. I, II, IIIa)</t>
  </si>
  <si>
    <t>Rok
budowy</t>
  </si>
  <si>
    <t>Wg
wyceny</t>
  </si>
  <si>
    <t>Szacunk-
owa</t>
  </si>
  <si>
    <t>Szacunko-
wa</t>
  </si>
  <si>
    <t xml:space="preserve">Rok bieżący </t>
  </si>
  <si>
    <t>Ilość /szt./</t>
  </si>
  <si>
    <t>Wartość /zł/</t>
  </si>
  <si>
    <t>Krowy</t>
  </si>
  <si>
    <t>…</t>
  </si>
  <si>
    <t>e/ Stado obrotowe</t>
  </si>
  <si>
    <t>Tuczniki</t>
  </si>
  <si>
    <t>Cielęta</t>
  </si>
  <si>
    <t xml:space="preserve">f/ Zapasy (stan na dzień składania informacji)  </t>
  </si>
  <si>
    <t>Zboża</t>
  </si>
  <si>
    <t>Pasza z zakupu</t>
  </si>
  <si>
    <t>Nawozy</t>
  </si>
  <si>
    <t>Środki ochrony roślin</t>
  </si>
  <si>
    <t>IV. Należności :</t>
  </si>
  <si>
    <t>Należności od odbiorców  (pieniądze do otrzymania za sprzedane produkty):</t>
  </si>
  <si>
    <t xml:space="preserve">w tym: przeterminowane: </t>
  </si>
  <si>
    <t>VI. Zobowiązania:</t>
  </si>
  <si>
    <t>terminowa</t>
  </si>
  <si>
    <t>nieterminowa</t>
  </si>
  <si>
    <t>gotówkowy</t>
  </si>
  <si>
    <t>mieszkaniowy</t>
  </si>
  <si>
    <t>inwestycyjny</t>
  </si>
  <si>
    <t>obrotowy</t>
  </si>
  <si>
    <t>(np. składki, opłaty, faktury i rachunki do zapłacenia):</t>
  </si>
  <si>
    <t>w tym: przeterminowane:</t>
  </si>
  <si>
    <t>VII. Główni odbiorcy i dostawcy</t>
  </si>
  <si>
    <t>Główni odbiorcy produktów z którymi zawarto umowy kontraktacyjne:</t>
  </si>
  <si>
    <t>Pozostali odbiorcy</t>
  </si>
  <si>
    <t>Główni dostawcy środków do produkcji:</t>
  </si>
  <si>
    <t>VIII. Przychody i koszty:</t>
  </si>
  <si>
    <t>a/ Produkcja roślinna</t>
  </si>
  <si>
    <t>Rok ubiegły</t>
  </si>
  <si>
    <t>Wartość /zł*/</t>
  </si>
  <si>
    <t>Powierzchnia zasiewów /ha/</t>
  </si>
  <si>
    <t>Plon /ton/ha/</t>
  </si>
  <si>
    <t>Cena /zł/tona/</t>
  </si>
  <si>
    <t>Wartość /zł/*</t>
  </si>
  <si>
    <t>Struktura zasiewów i sprzedaż produkcji roślinnej</t>
  </si>
  <si>
    <t>12.</t>
  </si>
  <si>
    <t>Pszenica</t>
  </si>
  <si>
    <t>Żyto</t>
  </si>
  <si>
    <t>Pszenżyto</t>
  </si>
  <si>
    <t>Jęczmień</t>
  </si>
  <si>
    <t>Owies</t>
  </si>
  <si>
    <t>Mieszanki</t>
  </si>
  <si>
    <t>Kukurydza</t>
  </si>
  <si>
    <t>Rzepak</t>
  </si>
  <si>
    <t>Buraki cukrowe</t>
  </si>
  <si>
    <t>Ziemniaki</t>
  </si>
  <si>
    <t>* wartość 0 jeśli produkcja na paszę</t>
  </si>
  <si>
    <t xml:space="preserve">b/ Produkcja zwierzęca </t>
  </si>
  <si>
    <t>Ilość /szt., l/</t>
  </si>
  <si>
    <t>Cena /zł/</t>
  </si>
  <si>
    <t>Sprzedaż produkcji zwierzęcej</t>
  </si>
  <si>
    <t>Maciory</t>
  </si>
  <si>
    <t>Mleko</t>
  </si>
  <si>
    <t>Energia, gaz, opał</t>
  </si>
  <si>
    <t>Zakup drobnego sprzętu</t>
  </si>
  <si>
    <t>Naprawy  maszyn i urządzeń</t>
  </si>
  <si>
    <t>Opłaty z tytułu dzierżawy</t>
  </si>
  <si>
    <t>Podatki, KRUS, ZUS, ubezpiecz.</t>
  </si>
  <si>
    <t>Jeżeli wynik finansowy ujemny (strata) proszę podać przyczyny oraz przez jaki czas się utrzymuje (w miesiącach):</t>
  </si>
  <si>
    <t>Działalność pozarolnicza</t>
  </si>
  <si>
    <t>-</t>
  </si>
  <si>
    <t>Wydatki niezwiązane z działalnością rolniczą</t>
  </si>
  <si>
    <t>Stałe obciążenia z tytułu:</t>
  </si>
  <si>
    <t>wyroków sądowych</t>
  </si>
  <si>
    <t>świadczeń alimentacyjnych</t>
  </si>
  <si>
    <t>podatków niezwiązanych z działalnością rolniczą</t>
  </si>
  <si>
    <t>h/ Miesięczne koszty utrzymania rodziny:</t>
  </si>
  <si>
    <t>liczba członków rodziny</t>
  </si>
  <si>
    <t xml:space="preserve">m-czne koszty utrzymania rodziny </t>
  </si>
  <si>
    <t>Oświadczam, że w latach kolejnych dochód z prowadzenia gospodarstwa rolnego będzie na poziomie:</t>
  </si>
  <si>
    <t>niższym</t>
  </si>
  <si>
    <t>zbliżonym</t>
  </si>
  <si>
    <t>wyższym</t>
  </si>
  <si>
    <t>(w przypadku oświadczenia o niższym dochodzie dokonać analizy na cały okres kredytowania)</t>
  </si>
  <si>
    <t>Miejscowość, data</t>
  </si>
  <si>
    <t xml:space="preserve">Podmiotami powiązanymi kapitałowo lub organizacyjnie należy uznać: </t>
  </si>
  <si>
    <t>a)</t>
  </si>
  <si>
    <t>b)</t>
  </si>
  <si>
    <t>c)</t>
  </si>
  <si>
    <t>d)</t>
  </si>
  <si>
    <t>e)</t>
  </si>
  <si>
    <t>2</t>
  </si>
  <si>
    <t>3</t>
  </si>
  <si>
    <t>4</t>
  </si>
  <si>
    <t>podmioty mające wspólnego właściciela (przyjmuje się jednak, że w każdym przypadku, gdy występuje udział powyżej 50% mamy do czynienia z Grupą Podmiotów Powiązanych) – z wyłączeniem podmiotów, w których Bank posiada 100% udziałów,</t>
  </si>
  <si>
    <t>podmioty powiązane kapitałowo (o udziale kapitałowym przekraczającym 50%) lub organizacyjnie,</t>
  </si>
  <si>
    <t>podmioty połączone na podstawie gwarancji/poręczeń oraz pożyczek wzajemnych, a w szczególności gwarancji/poręczeń wzajemnych oraz dopłat do udziałów,</t>
  </si>
  <si>
    <t>podmioty, w przypadku których spłata zadłużenia osobistego jest uzależniona od kondycji finansowej tego podmiotu i/lub wartości udziałów w podmiocie,</t>
  </si>
  <si>
    <t>inne podmioty pozostające w związku gospodarczym opartym na stałej współpracy, który może mieć istotny wpływ na pogorszenie się sytuacji finansowej jednego z podmiotów.</t>
  </si>
  <si>
    <t>wybrać odpowiednio</t>
  </si>
  <si>
    <t>wypełnić w przypadku ubiegania się o kredyt</t>
  </si>
  <si>
    <t>(niższym / zbliżonym / wyższym)</t>
  </si>
  <si>
    <t>wpisać odpowiednie</t>
  </si>
  <si>
    <t>kg</t>
  </si>
  <si>
    <t>ton</t>
  </si>
  <si>
    <t>sztuk</t>
  </si>
  <si>
    <t>litrów</t>
  </si>
  <si>
    <t>Ilość</t>
  </si>
  <si>
    <t>Jed.</t>
  </si>
  <si>
    <t xml:space="preserve">wynosi (Tabela 1 (C+D)): </t>
  </si>
  <si>
    <t>, w tym:</t>
  </si>
  <si>
    <t>(8) INNE</t>
  </si>
  <si>
    <t>(7) LBS</t>
  </si>
  <si>
    <t>(1) LBS</t>
  </si>
  <si>
    <t>(2) INNE</t>
  </si>
  <si>
    <t>(3) LBS</t>
  </si>
  <si>
    <t>(4) INNE</t>
  </si>
  <si>
    <t>(5) LBS</t>
  </si>
  <si>
    <t>(6) INNE</t>
  </si>
  <si>
    <t>na działalność rolniczą / gospodarczą</t>
  </si>
  <si>
    <t>niezwiązane z działalnością rolniczą / gospodarczą</t>
  </si>
  <si>
    <t>KREDYTY</t>
  </si>
  <si>
    <t>PORĘCZENIA</t>
  </si>
  <si>
    <t>Posiadane:</t>
  </si>
  <si>
    <t>Wnioskowany kredyt:</t>
  </si>
  <si>
    <t>Łącznie:</t>
  </si>
  <si>
    <t>Razem:</t>
  </si>
  <si>
    <t>- raty kredytów</t>
  </si>
  <si>
    <t>- odsetki</t>
  </si>
  <si>
    <t>- rata</t>
  </si>
  <si>
    <t>A. Suma spłat kredytów na działalność rolniczą/gospodarczą (1+2):</t>
  </si>
  <si>
    <t>C. Suma spłat kredytów i poręczeń na działalność rolniczą/gospodarczą (1+2+3+4):</t>
  </si>
  <si>
    <t>B. Suma spłat kredytów niezwiązanych z działalnością rolniczą /gospodarczą (5+6):</t>
  </si>
  <si>
    <t>D. Suma spłat kredytów i poręczeń niezwiązanych z działalnością rolniczą /gospodarczą (5+6+7+8):</t>
  </si>
  <si>
    <t>2. Ustalenie dochodu rolnika</t>
  </si>
  <si>
    <t>A. Wypełnij w przypadku ubiegania się lub poręczania kredytu niezwiązanego z prowadzoną działalnością rolniczą:</t>
  </si>
  <si>
    <t>PLUS (+)</t>
  </si>
  <si>
    <t>- wydatki o charakterze stałym nie związane z działalnością rolniczą (VIII.g.1):</t>
  </si>
  <si>
    <t xml:space="preserve">- stałe obciążenia z tyt. wyroków sądowych, świadczeń alimentacyjnych, podatków nie związanych z dział. rolniczą: (VIII.g.2): </t>
  </si>
  <si>
    <t>- pozostałe</t>
  </si>
  <si>
    <t>MINUS (-)</t>
  </si>
  <si>
    <t>- kwota do spłaty kredytów oraz poręczeń w okresie 1 roku kredytów na działalność
rolniczą/gospodarczą (Tabela nr 1 (C))</t>
  </si>
  <si>
    <t>DOCHÓD roczny:</t>
  </si>
  <si>
    <t>osób    12 m-cy x (VIII.h):</t>
  </si>
  <si>
    <t xml:space="preserve">- utrzymanie członków rodziny </t>
  </si>
  <si>
    <t>:12=</t>
  </si>
  <si>
    <t>B. Wypełnij w przypadku ubiegania się lub poręczania kredytu na działalność rolniczą:</t>
  </si>
  <si>
    <t>minus (-) łączna kwota do spłaty kredytów na działalność rolniczą/gospodarczą i kredytów
nie związanych z działalnością rolniczą/gospodarczą w okresie 1 roku (Tabela nr 1 (A+B))</t>
  </si>
  <si>
    <t xml:space="preserve">DOCHÓD roczny:      </t>
  </si>
  <si>
    <t xml:space="preserve">3. Sytuacja finansowa rolnika </t>
  </si>
  <si>
    <t>Rok poprzedni</t>
  </si>
  <si>
    <t>A. Przychody</t>
  </si>
  <si>
    <t>B. Koszty</t>
  </si>
  <si>
    <t>C. Dochód ze sprzedaży (A-B)</t>
  </si>
  <si>
    <t>E. Dochód po spłacie kredytów długoterminowych</t>
  </si>
  <si>
    <t>G. Przychody spoza gospodarstwa</t>
  </si>
  <si>
    <t>H. Koszty działalności spoza gospodarstwa</t>
  </si>
  <si>
    <t>I. Koszty utrzymania rodziny</t>
  </si>
  <si>
    <t xml:space="preserve">J. Dochód dyspozycyjny rolnika </t>
  </si>
  <si>
    <t>Rentowność sprzedaży gospodarstwa (%) [C/A*100%]</t>
  </si>
  <si>
    <t>Zyskowność gospodarstwa (%) [((A+F)-(B+D))/(A+F)]</t>
  </si>
  <si>
    <t>4. Sytuacja majątkowa rolnika</t>
  </si>
  <si>
    <t>A. Majątek trwały</t>
  </si>
  <si>
    <t>B. Majątek obrotowy w tym:</t>
  </si>
  <si>
    <t>B1. Zapasy</t>
  </si>
  <si>
    <t>B2. Należności</t>
  </si>
  <si>
    <t>B3. Inwestycje krótkoterminowe</t>
  </si>
  <si>
    <t>C. Zobowiązania ogółem w tym:</t>
  </si>
  <si>
    <t>C1. Zobowiązania krótkoterminowe (bez poręczeń)</t>
  </si>
  <si>
    <t>Wskaźnik zadłużenia [C/ (A+B)]</t>
  </si>
  <si>
    <t>Wskaźnik LTV (hipoteka i zabezpieczenia rzeczowe)</t>
  </si>
  <si>
    <t>Ocena wskaźników ekonomiczno – finansowych</t>
  </si>
  <si>
    <t>5. Łączne zobowiązania Klienta z tytułu kredytów i poręczeń (na podstawie zweryfikowanych danych z bankowego systemu informatycznego, bazy BIK, oświadczeń i innych):</t>
  </si>
  <si>
    <t>Tab. 2</t>
  </si>
  <si>
    <t>Tab. 1</t>
  </si>
  <si>
    <t xml:space="preserve">A. Zobowiązania kredytowe na dzień </t>
  </si>
  <si>
    <t xml:space="preserve">B. Udzielone poręczenia na dzień
</t>
  </si>
  <si>
    <t>1. LBS Strzałkowo:</t>
  </si>
  <si>
    <t>Suma</t>
  </si>
  <si>
    <t>2. Inne banki:</t>
  </si>
  <si>
    <t>Suma:</t>
  </si>
  <si>
    <t>3. Razem (A1+A2):</t>
  </si>
  <si>
    <t>4. Razem (B1+B2):</t>
  </si>
  <si>
    <t>Razem kredyty i poręczenia (3+4)</t>
  </si>
  <si>
    <t>TAK/NIE</t>
  </si>
  <si>
    <t>Obsługa posiadanych kredytów prawidłowa</t>
  </si>
  <si>
    <t>Zyskowność gospodarstwa na poziomie min. 5%</t>
  </si>
  <si>
    <t>Wnioskodawca  posiada zdolność kredytową w całym okresie kredytowania</t>
  </si>
  <si>
    <t>Proponowane zabezpieczenie kredytu jest adekwatne do ryzyka banku</t>
  </si>
  <si>
    <t>*brak spełnienia warunku powinien mieć odzwierciedlenie w komentarzu poniże</t>
  </si>
  <si>
    <t xml:space="preserve">KOMENTARZ </t>
  </si>
  <si>
    <t>(w tym inne informacje niezawarte powyżej a istotne zdaniem rekomendującego np. dotyczące zabezpieczenia a w przypadku kredytu obrotowego komentarz do zapotrzebowania na kapitał obrotowy)</t>
  </si>
  <si>
    <t>Data, stempel funkcyjny i podpis pracownika placówki Banku</t>
  </si>
  <si>
    <t>* Wskaźnik LTV wyliczany w przypadku ubiegania się o kredyt zabezpieczony hipotecznie</t>
  </si>
  <si>
    <t>rozdzielność majtątkowa</t>
  </si>
  <si>
    <t>stan</t>
  </si>
  <si>
    <t>taknie</t>
  </si>
  <si>
    <t>kredyt</t>
  </si>
  <si>
    <t>termin</t>
  </si>
  <si>
    <t>poziom</t>
  </si>
  <si>
    <t>jednostka</t>
  </si>
  <si>
    <t>malzenstwo</t>
  </si>
  <si>
    <t>dzial</t>
  </si>
  <si>
    <t>placowki</t>
  </si>
  <si>
    <t>Oddział w Strzałkowie</t>
  </si>
  <si>
    <t>Oddział w Orchowie</t>
  </si>
  <si>
    <t>Oddział w Kole</t>
  </si>
  <si>
    <t>Oddział w Rzgowie</t>
  </si>
  <si>
    <t>Oddział w Świnicach Warckich</t>
  </si>
  <si>
    <t>Filia w Brudzewie</t>
  </si>
  <si>
    <t>Filia w Grzegorzewie</t>
  </si>
  <si>
    <t>Filia w Kościelcu</t>
  </si>
  <si>
    <t>Filia w Osieku Małym</t>
  </si>
  <si>
    <t>Punkt Kasowy w Koninie</t>
  </si>
  <si>
    <t>normalna</t>
  </si>
  <si>
    <t>pod obserwacją</t>
  </si>
  <si>
    <t>poniżej standardu</t>
  </si>
  <si>
    <t>wątpliwa</t>
  </si>
  <si>
    <t>stracona</t>
  </si>
  <si>
    <t>ryzyko</t>
  </si>
  <si>
    <t>zabezpieczenia</t>
  </si>
  <si>
    <t>hipoteka na nieruchomości mieszkalnej</t>
  </si>
  <si>
    <t>hipoteka na nieruchomości komercyjnej</t>
  </si>
  <si>
    <t>hipoteka - pozostałe</t>
  </si>
  <si>
    <t>zastaw rejestrowy na rzeczy ruchomej</t>
  </si>
  <si>
    <t>przewłaszczenie środków trwałych</t>
  </si>
  <si>
    <t>przewłaszczenie zapasów</t>
  </si>
  <si>
    <t>blokada lokaty wewnętrznej</t>
  </si>
  <si>
    <t>cesja wierzytelności</t>
  </si>
  <si>
    <t>ubezpieczenie kredytu (GRKB)</t>
  </si>
  <si>
    <t>cesja na polisie na życie</t>
  </si>
  <si>
    <t>cesja polisy ubezpieczenia majątku</t>
  </si>
  <si>
    <t>poręczenie cywilne</t>
  </si>
  <si>
    <t>poręczenie wekslowe</t>
  </si>
  <si>
    <t>weksel własny imblanco</t>
  </si>
  <si>
    <t>Kredyt odnawialny w Rachunku Bieżącym Rolniczym</t>
  </si>
  <si>
    <t>Kredyt obrotowy do 12 m-cy</t>
  </si>
  <si>
    <t>Kredyt obrotowy powyżej 12 m-cy</t>
  </si>
  <si>
    <t>Kredyt obrotowy preferencyjny "klęskowy"</t>
  </si>
  <si>
    <t>Kredyt "OSM Łowicz"</t>
  </si>
  <si>
    <t>Kredyt inwestycyjny komercyjny do 12 m-cy</t>
  </si>
  <si>
    <t>Kredyt inwestycyjny komercyjny pow. 12 do 36 m-cy</t>
  </si>
  <si>
    <t>Kredyt inwestycyjny komercyjny pow. 36 m-cy</t>
  </si>
  <si>
    <t xml:space="preserve">Kredyt inwestycyjny "Unijny" </t>
  </si>
  <si>
    <t>Kredyt CSK</t>
  </si>
  <si>
    <t>nMR</t>
  </si>
  <si>
    <t>nKZ</t>
  </si>
  <si>
    <t>nIP</t>
  </si>
  <si>
    <t>nBR</t>
  </si>
  <si>
    <t>Pożyczka hipoteczna</t>
  </si>
  <si>
    <t>Kredyt gotówkowy</t>
  </si>
  <si>
    <t>rodzaj kredytu</t>
  </si>
  <si>
    <t>Kredyt mieszkaniowy</t>
  </si>
  <si>
    <t xml:space="preserve">Kredyt z dotacją na zakup kolektorów słonecznych </t>
  </si>
  <si>
    <t>prawidłowa</t>
  </si>
  <si>
    <t>nieprawidłowa</t>
  </si>
  <si>
    <t>praw</t>
  </si>
  <si>
    <t>nie dotyczy</t>
  </si>
  <si>
    <r>
      <t xml:space="preserve">Aby w polu tekstowym przejść do kolejnego wiersza, należy użyć skrótu klawiszów:
</t>
    </r>
    <r>
      <rPr>
        <b/>
        <sz val="11"/>
        <color indexed="10"/>
        <rFont val="Calibri"/>
        <family val="2"/>
      </rPr>
      <t>Alt+Enter</t>
    </r>
  </si>
  <si>
    <r>
      <t>W związku z pewnymi regułami posługiwania się aplikacją Excel, w polach tekstowych pierwszym znakiem nie może być myślnik (</t>
    </r>
    <r>
      <rPr>
        <b/>
        <sz val="11"/>
        <color indexed="10"/>
        <rFont val="Calibri"/>
        <family val="2"/>
      </rPr>
      <t>-</t>
    </r>
    <r>
      <rPr>
        <sz val="11"/>
        <color theme="1"/>
        <rFont val="Calibri"/>
        <family val="2"/>
      </rPr>
      <t>) ani znak równości (</t>
    </r>
    <r>
      <rPr>
        <b/>
        <sz val="11"/>
        <color indexed="10"/>
        <rFont val="Calibri"/>
        <family val="2"/>
      </rPr>
      <t>=</t>
    </r>
    <r>
      <rPr>
        <sz val="11"/>
        <color theme="1"/>
        <rFont val="Calibri"/>
        <family val="2"/>
      </rPr>
      <t>).</t>
    </r>
  </si>
  <si>
    <t>POMOC</t>
  </si>
  <si>
    <t>* - wybrać odpowiednio</t>
  </si>
  <si>
    <t>przy ocenie zdolności kredytowej w przypadku ubiegania się o kredyt</t>
  </si>
  <si>
    <t>ocena</t>
  </si>
  <si>
    <t>KREDYTOBIORCY</t>
  </si>
  <si>
    <t>PORĘCZYCIELA</t>
  </si>
  <si>
    <t>D. Spłata kredytów długoterminowych w ciągu badanego roku</t>
  </si>
  <si>
    <t>hipoteczny</t>
  </si>
  <si>
    <t>podpis/y</t>
  </si>
  <si>
    <t xml:space="preserve">e/ Wynik finansowy z działalności rolniczej (zysk/strata): a + b + d - c </t>
  </si>
  <si>
    <t>i/ Dochód rolnika: e + f - g - h</t>
  </si>
  <si>
    <t>Dochód z prowadzenia gospodarstwa rolnego (VIII.i rok ubiegły)</t>
  </si>
  <si>
    <t>wynik do kalkulatora kredytowego skorygowany o potrzeby rozwojowe firmy</t>
  </si>
  <si>
    <t>Czy występują tytuły egzekucyjne</t>
  </si>
  <si>
    <t>Czy wnioskodawca nie posiada zaległości  wobec ZUS, KRUS, Urzędu Gminy, US, ANR, inne</t>
  </si>
  <si>
    <t>Czy wnioskodawca posiada wykształcenie rolnicze lub/i min. 5 lat doświadczenia w prowadzeniu gospodarstwa rolnego</t>
  </si>
  <si>
    <t>Wnioskodawca posiada w Banku rachunek od min. 6 m-cy.</t>
  </si>
  <si>
    <t>dochody zweryfikowano pozytywnie / negatywnie</t>
  </si>
  <si>
    <t xml:space="preserve">do oceny zdolności kredytowej przyjęto dochód w wysokości </t>
  </si>
  <si>
    <t>zł</t>
  </si>
  <si>
    <t>weryfikacji dokonano w oparciu o wyciąg / wydruk historii rachunku w banku</t>
  </si>
  <si>
    <t>W przypadku ubiegania się o kredyt konsumencki:</t>
  </si>
  <si>
    <t>pozytywnie</t>
  </si>
  <si>
    <t>negatywnie</t>
  </si>
  <si>
    <t>weryfikacja</t>
  </si>
  <si>
    <t>(podać nazwę banku)</t>
  </si>
  <si>
    <r>
      <t xml:space="preserve">CZĘŚĆ B - WYPEŁNIA BANK - OCENA </t>
    </r>
    <r>
      <rPr>
        <b/>
        <sz val="6"/>
        <color indexed="8"/>
        <rFont val="Calibri"/>
        <family val="2"/>
      </rPr>
      <t>KREDYTOBIORCY/PORĘCZYCIELA</t>
    </r>
    <r>
      <rPr>
        <b/>
        <sz val="11"/>
        <color indexed="8"/>
        <rFont val="Calibri"/>
        <family val="2"/>
      </rPr>
      <t>*</t>
    </r>
  </si>
  <si>
    <r>
      <t xml:space="preserve">Poniższe warunki są spełnione </t>
    </r>
    <r>
      <rPr>
        <sz val="6"/>
        <color indexed="8"/>
        <rFont val="Calibri"/>
        <family val="2"/>
      </rPr>
      <t>(wpisać TAK/NIE)*</t>
    </r>
  </si>
  <si>
    <t>Załącznik nr 11 do Instrukcji udzielania kredytów dla klientów instytucjonalnych w Ludowym Banku Spółdzielczym w Strzałkowie</t>
  </si>
  <si>
    <t xml:space="preserve">3. </t>
  </si>
  <si>
    <r>
      <t>Jeżeli nie zaznaczono inaczej, wypełniając dalszą część, rok bieżący rozumiany jest jako cały bieżący rok czyli dotychczasowe wykonanie + prognoza do końca roku a w przypadku prognozy, dla kredytów wieloletnich, podać należy dane wg roku planowanego największego obciążenia w okresie kredytowania</t>
    </r>
    <r>
      <rPr>
        <sz val="9"/>
        <rFont val="Calibri"/>
        <family val="2"/>
      </rPr>
      <t xml:space="preserve">, o ile w okresie kredytowania nie wystąpią zmiany w skali, organizacji, rodzaju produkcji itp. wpływające na wyniki gospodarstwa. Jeżeli planowane są zmiany należy przedstawić prognozę na cały okres kredytowania (załączniki). </t>
    </r>
  </si>
  <si>
    <t>Jałówki cielne</t>
  </si>
  <si>
    <t>Loszki</t>
  </si>
  <si>
    <t>….…..</t>
  </si>
  <si>
    <t>Cielęta do 6 m-cy</t>
  </si>
  <si>
    <t>Młodzież pow. 6 m-cy do 12 m-cy</t>
  </si>
  <si>
    <t>Jałówki pow. 12 m-cy</t>
  </si>
  <si>
    <t>Buhaje pow. 12 m-cy</t>
  </si>
  <si>
    <t>Prosięta do 2 m-cy</t>
  </si>
  <si>
    <t>Warchlaki pow. 2 m-cy do 4 m-cy</t>
  </si>
  <si>
    <t>Tuczniki pow. 4 m-cy</t>
  </si>
  <si>
    <t>Jałówki</t>
  </si>
  <si>
    <t>Buhaje</t>
  </si>
  <si>
    <t>…….</t>
  </si>
  <si>
    <t>Nazwa instytucji finansującej</t>
  </si>
  <si>
    <t>leasing</t>
  </si>
  <si>
    <t>Kwota i waluta wg umowy</t>
  </si>
  <si>
    <t>Aktualna kwota pozostająca do spłaty</t>
  </si>
  <si>
    <t>Okres kredytowania od…do…</t>
  </si>
  <si>
    <t>Rodzaj zabezpieczenia</t>
  </si>
  <si>
    <t>c/ Zobowiązania wobec Dostawców, KRUS, ZUS, US i innych</t>
  </si>
  <si>
    <r>
      <t>IX. Oświadczam(y) pod rygorem odpowiedzialności karnej z art. 297 k.k., że podane powyżej informacje są</t>
    </r>
    <r>
      <rPr>
        <b/>
        <sz val="9"/>
        <rFont val="Calibri"/>
        <family val="2"/>
      </rPr>
      <t xml:space="preserve"> prawdziwe i aktualne</t>
    </r>
  </si>
  <si>
    <t>Paliwa</t>
  </si>
  <si>
    <t>Nawozy i środki ochrony roślin</t>
  </si>
  <si>
    <t>Pasze i koncentraty</t>
  </si>
  <si>
    <t>Materiał siewny i hodowlany</t>
  </si>
  <si>
    <t>Paliwo</t>
  </si>
  <si>
    <t>Usługi  (w tym weterynaryjne)</t>
  </si>
  <si>
    <t>Najem siły roboczej</t>
  </si>
  <si>
    <t>Dopłaty bezpośrednie</t>
  </si>
  <si>
    <t>Zwrot podatku akcyzowego</t>
  </si>
  <si>
    <t>Płynność bieżąca [B/C1]</t>
  </si>
  <si>
    <t>Oświadczenia  i upoważnienia 
(nie dotyczą wnioskodawcy (-ów) wypełniającego (-ych) wniosek kredytowy)</t>
  </si>
  <si>
    <t>Poręczyciel</t>
  </si>
  <si>
    <t>Małżonek</t>
  </si>
  <si>
    <t>TAK/ NIE</t>
  </si>
  <si>
    <r>
      <t xml:space="preserve">Rodzaj </t>
    </r>
    <r>
      <rPr>
        <sz val="8"/>
        <rFont val="Calibri"/>
        <family val="2"/>
      </rPr>
      <t>zobowiązania</t>
    </r>
  </si>
  <si>
    <r>
      <t>Podmioty powiązane kapitałowo i organizacyjnie</t>
    </r>
    <r>
      <rPr>
        <vertAlign val="superscript"/>
        <sz val="9"/>
        <rFont val="Calibri"/>
        <family val="2"/>
      </rPr>
      <t>1</t>
    </r>
    <r>
      <rPr>
        <sz val="6"/>
        <rFont val="Calibri"/>
        <family val="2"/>
      </rPr>
      <t>(TAK/NIE)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:  </t>
    </r>
  </si>
  <si>
    <r>
      <t xml:space="preserve">stanowisko kierownicze w Banku lub z jednostką powiązaną z nimi kapitałowo lub organizacyjnie </t>
    </r>
    <r>
      <rPr>
        <sz val="6"/>
        <rFont val="Calibri"/>
        <family val="2"/>
      </rPr>
      <t>(TAK/NIE)</t>
    </r>
    <r>
      <rPr>
        <vertAlign val="superscript"/>
        <sz val="9"/>
        <rFont val="Calibri"/>
        <family val="2"/>
      </rPr>
      <t>2</t>
    </r>
  </si>
  <si>
    <r>
      <t xml:space="preserve">Dominująca  produkcja </t>
    </r>
    <r>
      <rPr>
        <sz val="6"/>
        <rFont val="Calibri"/>
        <family val="2"/>
      </rPr>
      <t>(roślinna/zwierzęca/mieszana/dział specjalny)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: </t>
    </r>
  </si>
  <si>
    <r>
      <t xml:space="preserve">Między małżonkami jest </t>
    </r>
    <r>
      <rPr>
        <sz val="6"/>
        <rFont val="Calibri"/>
        <family val="2"/>
      </rPr>
      <t>(wspólnota ustawowa / rozdzielność majątkowa)</t>
    </r>
    <r>
      <rPr>
        <vertAlign val="superscript"/>
        <sz val="9"/>
        <rFont val="Calibri"/>
        <family val="2"/>
      </rPr>
      <t>2</t>
    </r>
  </si>
  <si>
    <r>
      <t>Powierz-
chnia /m</t>
    </r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>/
Pojemność /m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</t>
    </r>
    <r>
      <rPr>
        <vertAlign val="superscript"/>
        <sz val="9"/>
        <rFont val="Calibri"/>
        <family val="2"/>
      </rPr>
      <t>3</t>
    </r>
  </si>
  <si>
    <r>
      <t>Stan obiektu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</t>
    </r>
    <r>
      <rPr>
        <sz val="6"/>
        <rFont val="Calibri"/>
        <family val="2"/>
      </rPr>
      <t>(dobry / średni / zły)</t>
    </r>
  </si>
  <si>
    <r>
      <t>Wartość</t>
    </r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>/zł/</t>
    </r>
  </si>
  <si>
    <r>
      <t>Stan
techniczny</t>
    </r>
    <r>
      <rPr>
        <vertAlign val="superscript"/>
        <sz val="9"/>
        <rFont val="Calibri"/>
        <family val="2"/>
      </rPr>
      <t xml:space="preserve">3 </t>
    </r>
    <r>
      <rPr>
        <sz val="6"/>
        <rFont val="Calibri"/>
        <family val="2"/>
      </rPr>
      <t>(dobry / średni / zły)</t>
    </r>
  </si>
  <si>
    <r>
      <t>Wartość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/zł/</t>
    </r>
  </si>
  <si>
    <r>
      <t>Prognoza na kolejne lata</t>
    </r>
    <r>
      <rPr>
        <vertAlign val="superscript"/>
        <sz val="9"/>
        <rFont val="Calibri"/>
        <family val="2"/>
      </rPr>
      <t>4</t>
    </r>
  </si>
  <si>
    <r>
      <rPr>
        <b/>
        <sz val="9"/>
        <rFont val="Calibri"/>
        <family val="2"/>
      </rPr>
      <t>V. Środki pieniężne</t>
    </r>
    <r>
      <rPr>
        <sz val="9"/>
        <rFont val="Calibri"/>
        <family val="2"/>
      </rPr>
      <t xml:space="preserve">  ( gotówka, środki na rachunkach bankowych, lokaty):</t>
    </r>
  </si>
  <si>
    <r>
      <t xml:space="preserve">a/ Kredyty, pożyczki i limity  posiadane w innych </t>
    </r>
    <r>
      <rPr>
        <sz val="9"/>
        <rFont val="Calibri"/>
        <family val="2"/>
      </rPr>
      <t>instytucjach finansujących:</t>
    </r>
  </si>
  <si>
    <r>
      <t>b/ Poręczenie kredytów, pożyczek i limitów w innych</t>
    </r>
    <r>
      <rPr>
        <sz val="9"/>
        <rFont val="Calibri"/>
        <family val="2"/>
      </rPr>
      <t xml:space="preserve"> instytucjach finansujących:</t>
    </r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</si>
  <si>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dotyczy zobowiąząń zaciągniętych jako konsument</t>
    </r>
  </si>
  <si>
    <t>Rodzaj
i wysokość raty 
[m-miesięczne, 
k-kwartalne, 
r-roczne, 
p-inne (jakie)]</t>
  </si>
  <si>
    <r>
      <t xml:space="preserve">1. Łączna kwota spłaty rat i odsetek kredytowych oraz poręczanych do poniesienia w okresie 1 roku od dnia sporządzenia informacji lub w roku planowanego największego obciążenia w okresie kredytowania, </t>
    </r>
    <r>
      <rPr>
        <sz val="9"/>
        <rFont val="Calibri"/>
        <family val="2"/>
      </rPr>
      <t>z pominięciem kwoty kredytu obrotowego w RBR w LBS (nie dotyczy  kredytów  z niestandardowym terminarzem spłat, np.malejące saldo)</t>
    </r>
  </si>
  <si>
    <t xml:space="preserve">2. Oświadczam, iż otrzymałam/em klauzulę informacyjną administratora danych osobowych.
</t>
  </si>
  <si>
    <t>3. Oświadczam, iż otrzymałam/em klauzulę informacyjną BIK.</t>
  </si>
  <si>
    <r>
      <t>1. Upoważniam Bank, na podstawie art. 24 ust. 1 Ustawy z dnia 9 kwietnia 2010 r. o udostępnieniu informacji gospodarczych i wymianie danych gospodarczych (t.j.: Dz. U. 2018 r., poz. 470 z późn. zm.)</t>
    </r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do: 
a) wystąpienia do Krajowego Rejestru Długów Biura Informacji Gospodarczej S.A. o ujawnienie informacji gospodarczych o moich zobowiązaniach;
b) wystąpienia za pośrednictwem Biura Informacji Kredytowej S.A. z siedzibą w Warszawie do biur informacji gospodarczej o ujawnienie informacji gospodarczych dotyczących moich zobowiązań.
</t>
    </r>
  </si>
  <si>
    <r>
      <t xml:space="preserve">TAK/ NIE
</t>
    </r>
    <r>
      <rPr>
        <sz val="7"/>
        <rFont val="Calibri"/>
        <family val="2"/>
      </rPr>
      <t>TAK/ NIE</t>
    </r>
  </si>
  <si>
    <r>
      <t xml:space="preserve">
TAK/ NIE
</t>
    </r>
    <r>
      <rPr>
        <sz val="7"/>
        <rFont val="Calibri"/>
        <family val="2"/>
      </rPr>
      <t xml:space="preserve">TAK/ NIE
</t>
    </r>
  </si>
  <si>
    <r>
      <t xml:space="preserve">Oświadczam(y), iż:
1) w okresie kredytowania utrzymany zostanie trend działalności określony w powyższym dokumencie jako prognoza;
2) gospodarstwo [  ] spełnia/[  ] nie spełnia/[  ] nie dotyczy kryteria ubiegania się o dopłaty bezpośrednie w tym m.in. odpowiednio do rodzaju prowadzonej produkcji dobrej kultury rolnej, ochrony środowiska, zdrowotności roślin i zwierząt, dobrostanu zwierząt oraz identyfikacji i rejestracji zwierząt.
Oświadczam/y pod rygorem odpowiedzialności przewidzianej w art. 297 Kodeksu karnego,  że informacje podane </t>
    </r>
    <r>
      <rPr>
        <sz val="7"/>
        <rFont val="Calibri"/>
        <family val="2"/>
      </rPr>
      <t xml:space="preserve">przeze mnie powyżej są zgodne ze stanem faktycznym, prawdziwe, kompletne  i nadal aktualne. Wyrażam/-y zgodę na sprawdzenie przez Bank podanych informacji.
</t>
    </r>
  </si>
  <si>
    <t>Rok prognozowany</t>
  </si>
  <si>
    <t>Dochód z prowadzenia gospodarstwa rolnego (VIII.i rok prognozowany)</t>
  </si>
  <si>
    <t>c/ Koszty działalności rolniczej (w zł)</t>
  </si>
  <si>
    <t>d/ Pozostałe dochody związane z prowadzoną działalnością (w zł)</t>
  </si>
  <si>
    <r>
      <t>Prognoza na kolejne lata</t>
    </r>
    <r>
      <rPr>
        <vertAlign val="superscript"/>
        <sz val="9"/>
        <rFont val="Calibri"/>
        <family val="2"/>
      </rPr>
      <t>4</t>
    </r>
  </si>
  <si>
    <r>
      <t xml:space="preserve">Prognoza na kolejne lata </t>
    </r>
    <r>
      <rPr>
        <vertAlign val="superscript"/>
        <sz val="9"/>
        <rFont val="Calibri"/>
        <family val="2"/>
      </rPr>
      <t>4</t>
    </r>
  </si>
  <si>
    <t>f/ Pozostały dochód (w zł)</t>
  </si>
  <si>
    <t>g/ Wydatki niezwiązane z działalnością gospodarczą (w zł):</t>
  </si>
  <si>
    <t>Rok bieżący</t>
  </si>
  <si>
    <t>2 lata wstecz</t>
  </si>
  <si>
    <t xml:space="preserve">1) Podane przez  Pana/Panią dane mogą być udostępniane przez Bank, bankom Spółdzielczej Grupy Bankowej w celu zawarcia i wykonania umowy konsorcjum bankowego lub zawarcia umowy cesji wierzytelności.;
2) Podstawa prawna:
a) art. 105 i 105a Ustawy z dnia 29 sierpnia 1997 r. Prawo bankowe (Dz. U. z 2016 r. poz. 1988, z późn. zm.);
b)  art. 24 ust. 1 ustawy z dnia 9 kwietnia 2010 r. o udostępnieniu informacji gospodarczych i wymianie danych gospodarczych (Dz. U. z 2018 r., poz. 470, z późn. zm.).
</t>
  </si>
  <si>
    <r>
      <t xml:space="preserve">F. Pozostałe przychody związane z działaln. rolniczą </t>
    </r>
    <r>
      <rPr>
        <sz val="7"/>
        <rFont val="Calibri"/>
        <family val="2"/>
      </rPr>
      <t>(dopłaty)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</si>
</sst>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0%"/>
    <numFmt numFmtId="173" formatCode="0.000%"/>
    <numFmt numFmtId="174" formatCode="#,##0.00\ _z_ł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sz val="6"/>
      <name val="Calibri"/>
      <family val="2"/>
    </font>
    <font>
      <vertAlign val="superscript"/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"/>
      <color indexed="8"/>
      <name val="Calibri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i/>
      <sz val="9"/>
      <color indexed="8"/>
      <name val="Calibri"/>
      <family val="2"/>
    </font>
    <font>
      <i/>
      <sz val="2"/>
      <color indexed="8"/>
      <name val="Calibri"/>
      <family val="2"/>
    </font>
    <font>
      <sz val="12"/>
      <color indexed="8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2"/>
      <name val="Calibri"/>
      <family val="2"/>
    </font>
    <font>
      <sz val="2"/>
      <name val="Calibri"/>
      <family val="2"/>
    </font>
    <font>
      <sz val="5"/>
      <name val="Calibri"/>
      <family val="2"/>
    </font>
    <font>
      <sz val="9"/>
      <color indexed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"/>
      <color theme="1"/>
      <name val="Calibri"/>
      <family val="2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i/>
      <sz val="9"/>
      <color theme="1"/>
      <name val="Calibri"/>
      <family val="2"/>
    </font>
    <font>
      <i/>
      <sz val="2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u val="single"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64" fillId="0" borderId="0" xfId="0" applyFont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5" fillId="0" borderId="12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49" fontId="64" fillId="0" borderId="12" xfId="0" applyNumberFormat="1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Alignment="1">
      <alignment wrapText="1"/>
    </xf>
    <xf numFmtId="0" fontId="67" fillId="0" borderId="12" xfId="0" applyFont="1" applyBorder="1" applyAlignment="1">
      <alignment/>
    </xf>
    <xf numFmtId="0" fontId="67" fillId="0" borderId="0" xfId="0" applyFont="1" applyAlignment="1">
      <alignment/>
    </xf>
    <xf numFmtId="0" fontId="58" fillId="0" borderId="12" xfId="0" applyFont="1" applyBorder="1" applyAlignment="1">
      <alignment horizontal="center" wrapText="1"/>
    </xf>
    <xf numFmtId="0" fontId="68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8" fillId="0" borderId="0" xfId="0" applyFont="1" applyAlignment="1">
      <alignment/>
    </xf>
    <xf numFmtId="0" fontId="69" fillId="0" borderId="12" xfId="0" applyFont="1" applyBorder="1" applyAlignment="1">
      <alignment/>
    </xf>
    <xf numFmtId="0" fontId="70" fillId="0" borderId="12" xfId="0" applyFont="1" applyBorder="1" applyAlignment="1">
      <alignment/>
    </xf>
    <xf numFmtId="166" fontId="64" fillId="0" borderId="12" xfId="0" applyNumberFormat="1" applyFont="1" applyBorder="1" applyAlignment="1">
      <alignment shrinkToFit="1"/>
    </xf>
    <xf numFmtId="0" fontId="71" fillId="0" borderId="12" xfId="0" applyFont="1" applyBorder="1" applyAlignment="1">
      <alignment/>
    </xf>
    <xf numFmtId="0" fontId="71" fillId="0" borderId="0" xfId="0" applyFont="1" applyAlignment="1">
      <alignment/>
    </xf>
    <xf numFmtId="49" fontId="65" fillId="0" borderId="12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6" fillId="0" borderId="15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0" xfId="0" applyFont="1" applyAlignment="1">
      <alignment/>
    </xf>
    <xf numFmtId="0" fontId="73" fillId="0" borderId="13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/>
    </xf>
    <xf numFmtId="49" fontId="6" fillId="0" borderId="16" xfId="0" applyNumberFormat="1" applyFont="1" applyBorder="1" applyAlignment="1" applyProtection="1">
      <alignment/>
      <protection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 wrapText="1"/>
    </xf>
    <xf numFmtId="0" fontId="11" fillId="0" borderId="12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6" fillId="0" borderId="17" xfId="0" applyFont="1" applyBorder="1" applyAlignment="1">
      <alignment/>
    </xf>
    <xf numFmtId="166" fontId="6" fillId="0" borderId="12" xfId="0" applyNumberFormat="1" applyFont="1" applyBorder="1" applyAlignment="1" applyProtection="1">
      <alignment shrinkToFit="1"/>
      <protection locked="0"/>
    </xf>
    <xf numFmtId="166" fontId="6" fillId="0" borderId="0" xfId="0" applyNumberFormat="1" applyFont="1" applyBorder="1" applyAlignment="1" applyProtection="1">
      <alignment shrinkToFit="1"/>
      <protection locked="0"/>
    </xf>
    <xf numFmtId="0" fontId="6" fillId="0" borderId="14" xfId="0" applyFont="1" applyBorder="1" applyAlignment="1">
      <alignment/>
    </xf>
    <xf numFmtId="49" fontId="41" fillId="0" borderId="13" xfId="0" applyNumberFormat="1" applyFont="1" applyBorder="1" applyAlignment="1" applyProtection="1">
      <alignment horizontal="center" shrinkToFit="1"/>
      <protection locked="0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2" fillId="0" borderId="12" xfId="0" applyFont="1" applyBorder="1" applyAlignment="1">
      <alignment vertical="top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/>
    </xf>
    <xf numFmtId="49" fontId="42" fillId="0" borderId="12" xfId="0" applyNumberFormat="1" applyFont="1" applyBorder="1" applyAlignment="1">
      <alignment horizontal="right" vertical="top"/>
    </xf>
    <xf numFmtId="49" fontId="42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wrapText="1"/>
    </xf>
    <xf numFmtId="0" fontId="8" fillId="0" borderId="1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6" fillId="0" borderId="12" xfId="0" applyFont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166" fontId="64" fillId="0" borderId="10" xfId="0" applyNumberFormat="1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10" fontId="64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166" fontId="7" fillId="0" borderId="0" xfId="0" applyNumberFormat="1" applyFont="1" applyBorder="1" applyAlignment="1">
      <alignment shrinkToFi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166" fontId="6" fillId="0" borderId="10" xfId="0" applyNumberFormat="1" applyFont="1" applyBorder="1" applyAlignment="1">
      <alignment horizontal="center"/>
    </xf>
    <xf numFmtId="0" fontId="76" fillId="0" borderId="0" xfId="0" applyFont="1" applyAlignment="1">
      <alignment/>
    </xf>
    <xf numFmtId="166" fontId="6" fillId="0" borderId="21" xfId="0" applyNumberFormat="1" applyFont="1" applyBorder="1" applyAlignment="1" applyProtection="1">
      <alignment horizontal="center" shrinkToFit="1"/>
      <protection locked="0"/>
    </xf>
    <xf numFmtId="166" fontId="6" fillId="0" borderId="22" xfId="0" applyNumberFormat="1" applyFont="1" applyBorder="1" applyAlignment="1" applyProtection="1">
      <alignment horizontal="center" shrinkToFit="1"/>
      <protection locked="0"/>
    </xf>
    <xf numFmtId="166" fontId="6" fillId="0" borderId="23" xfId="0" applyNumberFormat="1" applyFont="1" applyBorder="1" applyAlignment="1" applyProtection="1">
      <alignment horizontal="center" shrinkToFit="1"/>
      <protection locked="0"/>
    </xf>
    <xf numFmtId="166" fontId="7" fillId="0" borderId="21" xfId="0" applyNumberFormat="1" applyFont="1" applyBorder="1" applyAlignment="1">
      <alignment horizontal="center" shrinkToFit="1"/>
    </xf>
    <xf numFmtId="166" fontId="7" fillId="0" borderId="22" xfId="0" applyNumberFormat="1" applyFont="1" applyBorder="1" applyAlignment="1">
      <alignment horizontal="center" shrinkToFit="1"/>
    </xf>
    <xf numFmtId="166" fontId="7" fillId="0" borderId="23" xfId="0" applyNumberFormat="1" applyFont="1" applyBorder="1" applyAlignment="1">
      <alignment horizontal="center" shrinkToFit="1"/>
    </xf>
    <xf numFmtId="166" fontId="6" fillId="0" borderId="10" xfId="0" applyNumberFormat="1" applyFont="1" applyBorder="1" applyAlignment="1" applyProtection="1">
      <alignment horizontal="center" shrinkToFit="1"/>
      <protection locked="0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66" fontId="6" fillId="0" borderId="23" xfId="0" applyNumberFormat="1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justify" wrapText="1"/>
    </xf>
    <xf numFmtId="0" fontId="8" fillId="0" borderId="24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justify" vertical="top" wrapText="1"/>
    </xf>
    <xf numFmtId="166" fontId="6" fillId="0" borderId="25" xfId="0" applyNumberFormat="1" applyFont="1" applyBorder="1" applyAlignment="1" applyProtection="1">
      <alignment horizontal="center" shrinkToFit="1"/>
      <protection/>
    </xf>
    <xf numFmtId="166" fontId="6" fillId="0" borderId="26" xfId="0" applyNumberFormat="1" applyFont="1" applyBorder="1" applyAlignment="1" applyProtection="1">
      <alignment horizontal="center" shrinkToFit="1"/>
      <protection/>
    </xf>
    <xf numFmtId="166" fontId="6" fillId="0" borderId="27" xfId="0" applyNumberFormat="1" applyFont="1" applyBorder="1" applyAlignment="1" applyProtection="1">
      <alignment horizontal="center" shrinkToFit="1"/>
      <protection/>
    </xf>
    <xf numFmtId="166" fontId="7" fillId="0" borderId="10" xfId="0" applyNumberFormat="1" applyFont="1" applyBorder="1" applyAlignment="1">
      <alignment horizontal="center" shrinkToFit="1"/>
    </xf>
    <xf numFmtId="0" fontId="8" fillId="0" borderId="16" xfId="0" applyFont="1" applyBorder="1" applyAlignment="1">
      <alignment horizontal="justify"/>
    </xf>
    <xf numFmtId="0" fontId="8" fillId="0" borderId="24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33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 applyProtection="1">
      <alignment horizontal="center" shrinkToFit="1"/>
      <protection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66" fontId="6" fillId="0" borderId="28" xfId="0" applyNumberFormat="1" applyFont="1" applyBorder="1" applyAlignment="1" applyProtection="1">
      <alignment horizontal="center" shrinkToFit="1"/>
      <protection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166" fontId="7" fillId="0" borderId="21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center" shrinkToFit="1"/>
      <protection locked="0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3" fontId="6" fillId="0" borderId="10" xfId="0" applyNumberFormat="1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 horizont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 applyProtection="1">
      <alignment horizontal="center" shrinkToFit="1"/>
      <protection locked="0"/>
    </xf>
    <xf numFmtId="3" fontId="6" fillId="0" borderId="22" xfId="0" applyNumberFormat="1" applyFont="1" applyBorder="1" applyAlignment="1" applyProtection="1">
      <alignment horizontal="center" shrinkToFit="1"/>
      <protection locked="0"/>
    </xf>
    <xf numFmtId="3" fontId="6" fillId="0" borderId="23" xfId="0" applyNumberFormat="1" applyFont="1" applyBorder="1" applyAlignment="1" applyProtection="1">
      <alignment horizontal="center" shrinkToFit="1"/>
      <protection locked="0"/>
    </xf>
    <xf numFmtId="0" fontId="7" fillId="0" borderId="21" xfId="0" applyFont="1" applyBorder="1" applyAlignment="1">
      <alignment horizontal="center" shrinkToFit="1"/>
    </xf>
    <xf numFmtId="0" fontId="7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" fontId="6" fillId="0" borderId="21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23" xfId="0" applyNumberFormat="1" applyFont="1" applyBorder="1" applyAlignment="1" applyProtection="1">
      <alignment horizontal="center"/>
      <protection locked="0"/>
    </xf>
    <xf numFmtId="166" fontId="6" fillId="0" borderId="29" xfId="0" applyNumberFormat="1" applyFont="1" applyBorder="1" applyAlignment="1" applyProtection="1">
      <alignment horizontal="center" shrinkToFit="1"/>
      <protection/>
    </xf>
    <xf numFmtId="166" fontId="6" fillId="0" borderId="22" xfId="0" applyNumberFormat="1" applyFont="1" applyBorder="1" applyAlignment="1" applyProtection="1">
      <alignment horizontal="center" shrinkToFit="1"/>
      <protection/>
    </xf>
    <xf numFmtId="166" fontId="6" fillId="0" borderId="30" xfId="0" applyNumberFormat="1" applyFont="1" applyBorder="1" applyAlignment="1" applyProtection="1">
      <alignment horizontal="center" shrinkToFit="1"/>
      <protection/>
    </xf>
    <xf numFmtId="166" fontId="6" fillId="0" borderId="31" xfId="0" applyNumberFormat="1" applyFont="1" applyBorder="1" applyAlignment="1" applyProtection="1">
      <alignment horizontal="center" shrinkToFit="1"/>
      <protection/>
    </xf>
    <xf numFmtId="166" fontId="6" fillId="0" borderId="11" xfId="0" applyNumberFormat="1" applyFont="1" applyBorder="1" applyAlignment="1" applyProtection="1">
      <alignment horizontal="center" shrinkToFit="1"/>
      <protection/>
    </xf>
    <xf numFmtId="166" fontId="6" fillId="0" borderId="32" xfId="0" applyNumberFormat="1" applyFont="1" applyBorder="1" applyAlignment="1" applyProtection="1">
      <alignment horizontal="center" shrinkToFi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 applyProtection="1">
      <alignment horizontal="center" shrinkToFit="1"/>
      <protection/>
    </xf>
    <xf numFmtId="4" fontId="6" fillId="0" borderId="10" xfId="0" applyNumberFormat="1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horizontal="center" shrinkToFit="1"/>
      <protection locked="0"/>
    </xf>
    <xf numFmtId="4" fontId="6" fillId="0" borderId="10" xfId="0" applyNumberFormat="1" applyFont="1" applyBorder="1" applyAlignment="1" applyProtection="1">
      <alignment horizontal="center" shrinkToFit="1"/>
      <protection/>
    </xf>
    <xf numFmtId="166" fontId="6" fillId="0" borderId="28" xfId="0" applyNumberFormat="1" applyFont="1" applyBorder="1" applyAlignment="1" applyProtection="1">
      <alignment horizontal="center" shrinkToFit="1"/>
      <protection locked="0"/>
    </xf>
    <xf numFmtId="4" fontId="7" fillId="0" borderId="10" xfId="0" applyNumberFormat="1" applyFont="1" applyBorder="1" applyAlignment="1" applyProtection="1">
      <alignment horizontal="center" shrinkToFit="1"/>
      <protection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4" fontId="6" fillId="0" borderId="28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top"/>
    </xf>
    <xf numFmtId="0" fontId="4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9" fontId="6" fillId="0" borderId="33" xfId="0" applyNumberFormat="1" applyFont="1" applyBorder="1" applyAlignment="1" applyProtection="1">
      <alignment horizontal="justify" vertical="top" wrapText="1"/>
      <protection locked="0"/>
    </xf>
    <xf numFmtId="49" fontId="6" fillId="0" borderId="34" xfId="0" applyNumberFormat="1" applyFont="1" applyBorder="1" applyAlignment="1" applyProtection="1">
      <alignment horizontal="justify" vertical="top" wrapText="1"/>
      <protection locked="0"/>
    </xf>
    <xf numFmtId="49" fontId="6" fillId="0" borderId="35" xfId="0" applyNumberFormat="1" applyFont="1" applyBorder="1" applyAlignment="1" applyProtection="1">
      <alignment horizontal="justify" vertical="top" wrapText="1"/>
      <protection locked="0"/>
    </xf>
    <xf numFmtId="49" fontId="6" fillId="0" borderId="36" xfId="0" applyNumberFormat="1" applyFont="1" applyBorder="1" applyAlignment="1" applyProtection="1">
      <alignment horizontal="justify" vertical="top" wrapText="1"/>
      <protection locked="0"/>
    </xf>
    <xf numFmtId="49" fontId="6" fillId="0" borderId="11" xfId="0" applyNumberFormat="1" applyFont="1" applyBorder="1" applyAlignment="1" applyProtection="1">
      <alignment horizontal="justify" vertical="top" wrapText="1"/>
      <protection locked="0"/>
    </xf>
    <xf numFmtId="49" fontId="6" fillId="0" borderId="37" xfId="0" applyNumberFormat="1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shrinkToFit="1"/>
    </xf>
    <xf numFmtId="0" fontId="4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fill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left" shrinkToFit="1"/>
      <protection locked="0"/>
    </xf>
    <xf numFmtId="1" fontId="6" fillId="0" borderId="10" xfId="0" applyNumberFormat="1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 horizontal="left"/>
    </xf>
    <xf numFmtId="166" fontId="7" fillId="0" borderId="10" xfId="0" applyNumberFormat="1" applyFont="1" applyBorder="1" applyAlignment="1" applyProtection="1">
      <alignment horizontal="center" shrinkToFit="1"/>
      <protection/>
    </xf>
    <xf numFmtId="4" fontId="7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shrinkToFit="1"/>
    </xf>
    <xf numFmtId="0" fontId="6" fillId="0" borderId="12" xfId="0" applyFont="1" applyBorder="1" applyAlignment="1">
      <alignment horizontal="left" wrapText="1"/>
    </xf>
    <xf numFmtId="4" fontId="6" fillId="0" borderId="10" xfId="0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>
      <alignment horizontal="left"/>
    </xf>
    <xf numFmtId="0" fontId="7" fillId="0" borderId="10" xfId="0" applyNumberFormat="1" applyFont="1" applyBorder="1" applyAlignment="1" applyProtection="1">
      <alignment horizontal="center" shrinkToFit="1"/>
      <protection locked="0"/>
    </xf>
    <xf numFmtId="0" fontId="6" fillId="0" borderId="33" xfId="0" applyNumberFormat="1" applyFont="1" applyBorder="1" applyAlignment="1" applyProtection="1">
      <alignment horizontal="justify" vertical="top" shrinkToFit="1"/>
      <protection locked="0"/>
    </xf>
    <xf numFmtId="0" fontId="6" fillId="0" borderId="34" xfId="0" applyNumberFormat="1" applyFont="1" applyBorder="1" applyAlignment="1" applyProtection="1">
      <alignment horizontal="justify" vertical="top" shrinkToFit="1"/>
      <protection locked="0"/>
    </xf>
    <xf numFmtId="0" fontId="6" fillId="0" borderId="35" xfId="0" applyNumberFormat="1" applyFont="1" applyBorder="1" applyAlignment="1" applyProtection="1">
      <alignment horizontal="justify" vertical="top" shrinkToFit="1"/>
      <protection locked="0"/>
    </xf>
    <xf numFmtId="0" fontId="6" fillId="0" borderId="36" xfId="0" applyNumberFormat="1" applyFont="1" applyBorder="1" applyAlignment="1" applyProtection="1">
      <alignment horizontal="justify" vertical="top" shrinkToFit="1"/>
      <protection locked="0"/>
    </xf>
    <xf numFmtId="0" fontId="6" fillId="0" borderId="11" xfId="0" applyNumberFormat="1" applyFont="1" applyBorder="1" applyAlignment="1" applyProtection="1">
      <alignment horizontal="justify" vertical="top" shrinkToFit="1"/>
      <protection locked="0"/>
    </xf>
    <xf numFmtId="0" fontId="6" fillId="0" borderId="37" xfId="0" applyNumberFormat="1" applyFont="1" applyBorder="1" applyAlignment="1" applyProtection="1">
      <alignment horizontal="justify" vertical="top" shrinkToFit="1"/>
      <protection locked="0"/>
    </xf>
    <xf numFmtId="49" fontId="6" fillId="0" borderId="10" xfId="0" applyNumberFormat="1" applyFont="1" applyBorder="1" applyAlignment="1" applyProtection="1">
      <alignment horizontal="left" shrinkToFit="1"/>
      <protection locked="0"/>
    </xf>
    <xf numFmtId="0" fontId="10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shrinkToFit="1"/>
    </xf>
    <xf numFmtId="166" fontId="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shrinkToFi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66" fontId="6" fillId="0" borderId="38" xfId="0" applyNumberFormat="1" applyFont="1" applyBorder="1" applyAlignment="1" applyProtection="1">
      <alignment horizontal="center" shrinkToFit="1"/>
      <protection/>
    </xf>
    <xf numFmtId="0" fontId="6" fillId="0" borderId="21" xfId="0" applyNumberFormat="1" applyFont="1" applyBorder="1" applyAlignment="1" applyProtection="1">
      <alignment horizontal="justify" vertical="top" wrapText="1"/>
      <protection locked="0"/>
    </xf>
    <xf numFmtId="0" fontId="6" fillId="0" borderId="22" xfId="0" applyNumberFormat="1" applyFont="1" applyBorder="1" applyAlignment="1" applyProtection="1">
      <alignment horizontal="justify" vertical="top" wrapText="1"/>
      <protection locked="0"/>
    </xf>
    <xf numFmtId="0" fontId="6" fillId="0" borderId="23" xfId="0" applyNumberFormat="1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 applyProtection="1">
      <alignment horizontal="center" shrinkToFit="1"/>
      <protection locked="0"/>
    </xf>
    <xf numFmtId="0" fontId="6" fillId="0" borderId="41" xfId="0" applyFont="1" applyBorder="1" applyAlignment="1" applyProtection="1">
      <alignment horizontal="center" shrinkToFit="1"/>
      <protection locked="0"/>
    </xf>
    <xf numFmtId="0" fontId="6" fillId="0" borderId="42" xfId="0" applyFont="1" applyBorder="1" applyAlignment="1" applyProtection="1">
      <alignment horizontal="center" shrinkToFit="1"/>
      <protection locked="0"/>
    </xf>
    <xf numFmtId="14" fontId="6" fillId="0" borderId="41" xfId="0" applyNumberFormat="1" applyFont="1" applyBorder="1" applyAlignment="1" applyProtection="1">
      <alignment horizontal="right" shrinkToFit="1"/>
      <protection locked="0"/>
    </xf>
    <xf numFmtId="14" fontId="6" fillId="0" borderId="42" xfId="0" applyNumberFormat="1" applyFont="1" applyBorder="1" applyAlignment="1" applyProtection="1">
      <alignment horizontal="right" shrinkToFit="1"/>
      <protection locked="0"/>
    </xf>
    <xf numFmtId="0" fontId="6" fillId="0" borderId="12" xfId="0" applyFont="1" applyBorder="1" applyAlignment="1">
      <alignment horizontal="justify" wrapText="1"/>
    </xf>
    <xf numFmtId="0" fontId="12" fillId="0" borderId="40" xfId="0" applyFont="1" applyBorder="1" applyAlignment="1" applyProtection="1">
      <alignment horizontal="center" vertical="top"/>
      <protection locked="0"/>
    </xf>
    <xf numFmtId="0" fontId="12" fillId="0" borderId="41" xfId="0" applyFont="1" applyBorder="1" applyAlignment="1" applyProtection="1">
      <alignment horizontal="center" vertical="top"/>
      <protection locked="0"/>
    </xf>
    <xf numFmtId="0" fontId="12" fillId="0" borderId="42" xfId="0" applyFont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wrapText="1"/>
    </xf>
    <xf numFmtId="0" fontId="7" fillId="0" borderId="24" xfId="0" applyFont="1" applyBorder="1" applyAlignment="1">
      <alignment horizontal="justify" wrapText="1"/>
    </xf>
    <xf numFmtId="0" fontId="7" fillId="0" borderId="17" xfId="0" applyFont="1" applyBorder="1" applyAlignment="1">
      <alignment horizontal="justify" wrapText="1"/>
    </xf>
    <xf numFmtId="49" fontId="6" fillId="0" borderId="21" xfId="0" applyNumberFormat="1" applyFont="1" applyBorder="1" applyAlignment="1" applyProtection="1">
      <alignment horizontal="center" shrinkToFit="1"/>
      <protection locked="0"/>
    </xf>
    <xf numFmtId="49" fontId="6" fillId="0" borderId="22" xfId="0" applyNumberFormat="1" applyFont="1" applyBorder="1" applyAlignment="1" applyProtection="1">
      <alignment horizontal="center" shrinkToFit="1"/>
      <protection locked="0"/>
    </xf>
    <xf numFmtId="49" fontId="6" fillId="0" borderId="23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166" fontId="74" fillId="0" borderId="25" xfId="0" applyNumberFormat="1" applyFont="1" applyBorder="1" applyAlignment="1" applyProtection="1">
      <alignment horizontal="center"/>
      <protection locked="0"/>
    </xf>
    <xf numFmtId="0" fontId="74" fillId="0" borderId="26" xfId="0" applyFont="1" applyBorder="1" applyAlignment="1" applyProtection="1">
      <alignment horizontal="center"/>
      <protection locked="0"/>
    </xf>
    <xf numFmtId="0" fontId="74" fillId="0" borderId="27" xfId="0" applyFont="1" applyBorder="1" applyAlignment="1" applyProtection="1">
      <alignment horizontal="center"/>
      <protection locked="0"/>
    </xf>
    <xf numFmtId="0" fontId="74" fillId="0" borderId="31" xfId="0" applyFont="1" applyBorder="1" applyAlignment="1" applyProtection="1">
      <alignment horizontal="left"/>
      <protection locked="0"/>
    </xf>
    <xf numFmtId="0" fontId="74" fillId="0" borderId="11" xfId="0" applyFont="1" applyBorder="1" applyAlignment="1" applyProtection="1">
      <alignment horizontal="left"/>
      <protection locked="0"/>
    </xf>
    <xf numFmtId="0" fontId="74" fillId="0" borderId="32" xfId="0" applyFont="1" applyBorder="1" applyAlignment="1" applyProtection="1">
      <alignment horizontal="left"/>
      <protection locked="0"/>
    </xf>
    <xf numFmtId="0" fontId="75" fillId="33" borderId="10" xfId="0" applyFont="1" applyFill="1" applyBorder="1" applyAlignment="1">
      <alignment horizontal="center"/>
    </xf>
    <xf numFmtId="166" fontId="64" fillId="0" borderId="10" xfId="0" applyNumberFormat="1" applyFont="1" applyBorder="1" applyAlignment="1" applyProtection="1">
      <alignment horizontal="center" shrinkToFit="1"/>
      <protection locked="0"/>
    </xf>
    <xf numFmtId="0" fontId="64" fillId="0" borderId="12" xfId="0" applyFont="1" applyBorder="1" applyAlignment="1">
      <alignment horizontal="left" wrapText="1"/>
    </xf>
    <xf numFmtId="0" fontId="64" fillId="0" borderId="10" xfId="0" applyFont="1" applyBorder="1" applyAlignment="1">
      <alignment horizontal="center"/>
    </xf>
    <xf numFmtId="49" fontId="64" fillId="0" borderId="10" xfId="0" applyNumberFormat="1" applyFont="1" applyBorder="1" applyAlignment="1">
      <alignment horizontal="left" wrapText="1"/>
    </xf>
    <xf numFmtId="166" fontId="64" fillId="0" borderId="10" xfId="0" applyNumberFormat="1" applyFont="1" applyBorder="1" applyAlignment="1">
      <alignment horizontal="center" shrinkToFit="1"/>
    </xf>
    <xf numFmtId="0" fontId="64" fillId="0" borderId="10" xfId="0" applyFont="1" applyBorder="1" applyAlignment="1">
      <alignment horizontal="center" shrinkToFit="1"/>
    </xf>
    <xf numFmtId="0" fontId="75" fillId="33" borderId="10" xfId="0" applyFont="1" applyFill="1" applyBorder="1" applyAlignment="1">
      <alignment horizontal="left" wrapText="1"/>
    </xf>
    <xf numFmtId="49" fontId="75" fillId="33" borderId="10" xfId="0" applyNumberFormat="1" applyFont="1" applyFill="1" applyBorder="1" applyAlignment="1">
      <alignment horizontal="left" wrapText="1"/>
    </xf>
    <xf numFmtId="166" fontId="64" fillId="0" borderId="28" xfId="0" applyNumberFormat="1" applyFont="1" applyBorder="1" applyAlignment="1">
      <alignment horizontal="center" shrinkToFit="1"/>
    </xf>
    <xf numFmtId="0" fontId="64" fillId="0" borderId="28" xfId="0" applyFont="1" applyBorder="1" applyAlignment="1">
      <alignment horizontal="center" shrinkToFit="1"/>
    </xf>
    <xf numFmtId="49" fontId="64" fillId="0" borderId="12" xfId="0" applyNumberFormat="1" applyFont="1" applyBorder="1" applyAlignment="1">
      <alignment horizontal="left" wrapText="1"/>
    </xf>
    <xf numFmtId="166" fontId="64" fillId="0" borderId="28" xfId="0" applyNumberFormat="1" applyFont="1" applyBorder="1" applyAlignment="1">
      <alignment horizontal="left" shrinkToFit="1"/>
    </xf>
    <xf numFmtId="0" fontId="64" fillId="0" borderId="28" xfId="0" applyFont="1" applyBorder="1" applyAlignment="1">
      <alignment horizontal="center"/>
    </xf>
    <xf numFmtId="166" fontId="65" fillId="0" borderId="28" xfId="0" applyNumberFormat="1" applyFont="1" applyBorder="1" applyAlignment="1">
      <alignment horizontal="center" shrinkToFit="1"/>
    </xf>
    <xf numFmtId="0" fontId="68" fillId="0" borderId="19" xfId="0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68" fillId="0" borderId="45" xfId="0" applyFont="1" applyBorder="1" applyAlignment="1">
      <alignment horizontal="left" vertical="top" wrapText="1"/>
    </xf>
    <xf numFmtId="0" fontId="68" fillId="0" borderId="43" xfId="0" applyFont="1" applyBorder="1" applyAlignment="1">
      <alignment horizontal="left" vertical="top" wrapText="1"/>
    </xf>
    <xf numFmtId="0" fontId="68" fillId="0" borderId="44" xfId="0" applyFont="1" applyBorder="1" applyAlignment="1">
      <alignment horizontal="left" vertical="top" wrapText="1"/>
    </xf>
    <xf numFmtId="166" fontId="65" fillId="0" borderId="28" xfId="0" applyNumberFormat="1" applyFont="1" applyBorder="1" applyAlignment="1">
      <alignment horizontal="left" shrinkToFit="1"/>
    </xf>
    <xf numFmtId="0" fontId="64" fillId="0" borderId="10" xfId="0" applyFont="1" applyBorder="1" applyAlignment="1">
      <alignment horizontal="left"/>
    </xf>
    <xf numFmtId="10" fontId="64" fillId="0" borderId="10" xfId="0" applyNumberFormat="1" applyFont="1" applyBorder="1" applyAlignment="1">
      <alignment horizontal="center" shrinkToFit="1"/>
    </xf>
    <xf numFmtId="4" fontId="64" fillId="0" borderId="10" xfId="0" applyNumberFormat="1" applyFont="1" applyBorder="1" applyAlignment="1">
      <alignment horizontal="center" shrinkToFit="1"/>
    </xf>
    <xf numFmtId="0" fontId="64" fillId="0" borderId="46" xfId="0" applyNumberFormat="1" applyFont="1" applyBorder="1" applyAlignment="1" applyProtection="1">
      <alignment horizontal="justify" vertical="top" wrapText="1"/>
      <protection locked="0"/>
    </xf>
    <xf numFmtId="0" fontId="64" fillId="0" borderId="38" xfId="0" applyNumberFormat="1" applyFont="1" applyBorder="1" applyAlignment="1" applyProtection="1">
      <alignment horizontal="justify" vertical="top" wrapText="1"/>
      <protection locked="0"/>
    </xf>
    <xf numFmtId="0" fontId="64" fillId="0" borderId="47" xfId="0" applyNumberFormat="1" applyFont="1" applyBorder="1" applyAlignment="1" applyProtection="1">
      <alignment horizontal="justify" vertical="top" wrapText="1"/>
      <protection locked="0"/>
    </xf>
    <xf numFmtId="0" fontId="64" fillId="0" borderId="12" xfId="0" applyFont="1" applyBorder="1" applyAlignment="1">
      <alignment horizontal="justify" wrapText="1"/>
    </xf>
    <xf numFmtId="4" fontId="64" fillId="0" borderId="10" xfId="0" applyNumberFormat="1" applyFont="1" applyBorder="1" applyAlignment="1" applyProtection="1">
      <alignment horizontal="center" shrinkToFit="1"/>
      <protection locked="0"/>
    </xf>
    <xf numFmtId="0" fontId="75" fillId="33" borderId="10" xfId="0" applyFont="1" applyFill="1" applyBorder="1" applyAlignment="1">
      <alignment horizontal="left"/>
    </xf>
    <xf numFmtId="14" fontId="75" fillId="33" borderId="10" xfId="0" applyNumberFormat="1" applyFont="1" applyFill="1" applyBorder="1" applyAlignment="1" applyProtection="1">
      <alignment horizontal="center"/>
      <protection locked="0"/>
    </xf>
    <xf numFmtId="49" fontId="64" fillId="0" borderId="10" xfId="0" applyNumberFormat="1" applyFont="1" applyBorder="1" applyAlignment="1" applyProtection="1">
      <alignment horizontal="center" shrinkToFit="1"/>
      <protection locked="0"/>
    </xf>
    <xf numFmtId="166" fontId="75" fillId="33" borderId="10" xfId="0" applyNumberFormat="1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wrapText="1"/>
    </xf>
    <xf numFmtId="166" fontId="75" fillId="33" borderId="10" xfId="0" applyNumberFormat="1" applyFont="1" applyFill="1" applyBorder="1" applyAlignment="1">
      <alignment horizontal="center" shrinkToFit="1"/>
    </xf>
    <xf numFmtId="0" fontId="64" fillId="0" borderId="10" xfId="0" applyFont="1" applyBorder="1" applyAlignment="1" applyProtection="1">
      <alignment horizontal="center"/>
      <protection locked="0"/>
    </xf>
    <xf numFmtId="0" fontId="67" fillId="0" borderId="13" xfId="0" applyFont="1" applyBorder="1" applyAlignment="1">
      <alignment horizontal="center" vertical="top"/>
    </xf>
    <xf numFmtId="14" fontId="64" fillId="0" borderId="28" xfId="0" applyNumberFormat="1" applyFont="1" applyBorder="1" applyAlignment="1" applyProtection="1">
      <alignment horizontal="center"/>
      <protection locked="0"/>
    </xf>
    <xf numFmtId="0" fontId="74" fillId="0" borderId="25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center" vertical="top"/>
    </xf>
    <xf numFmtId="0" fontId="58" fillId="0" borderId="43" xfId="0" applyFont="1" applyBorder="1" applyAlignment="1">
      <alignment horizontal="center" vertical="top"/>
    </xf>
    <xf numFmtId="0" fontId="58" fillId="0" borderId="44" xfId="0" applyFont="1" applyBorder="1" applyAlignment="1">
      <alignment horizontal="center" vertical="top"/>
    </xf>
    <xf numFmtId="0" fontId="58" fillId="0" borderId="25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72" fillId="0" borderId="14" xfId="0" applyFont="1" applyBorder="1" applyAlignment="1">
      <alignment horizontal="left" wrapText="1"/>
    </xf>
    <xf numFmtId="0" fontId="64" fillId="0" borderId="48" xfId="0" applyNumberFormat="1" applyFont="1" applyBorder="1" applyAlignment="1" applyProtection="1">
      <alignment horizontal="justify" vertical="top" wrapText="1"/>
      <protection locked="0"/>
    </xf>
    <xf numFmtId="0" fontId="64" fillId="0" borderId="39" xfId="0" applyNumberFormat="1" applyFont="1" applyBorder="1" applyAlignment="1" applyProtection="1">
      <alignment horizontal="justify" vertical="top" wrapText="1"/>
      <protection locked="0"/>
    </xf>
    <xf numFmtId="0" fontId="64" fillId="0" borderId="49" xfId="0" applyNumberFormat="1" applyFont="1" applyBorder="1" applyAlignment="1" applyProtection="1">
      <alignment horizontal="justify" vertical="top" wrapText="1"/>
      <protection locked="0"/>
    </xf>
    <xf numFmtId="0" fontId="64" fillId="0" borderId="50" xfId="0" applyNumberFormat="1" applyFont="1" applyBorder="1" applyAlignment="1" applyProtection="1">
      <alignment horizontal="justify" vertical="top" wrapText="1"/>
      <protection locked="0"/>
    </xf>
    <xf numFmtId="0" fontId="64" fillId="0" borderId="12" xfId="0" applyNumberFormat="1" applyFont="1" applyBorder="1" applyAlignment="1" applyProtection="1">
      <alignment horizontal="justify" vertical="top" wrapText="1"/>
      <protection locked="0"/>
    </xf>
    <xf numFmtId="0" fontId="64" fillId="0" borderId="51" xfId="0" applyNumberFormat="1" applyFont="1" applyBorder="1" applyAlignment="1" applyProtection="1">
      <alignment horizontal="justify" vertical="top" wrapText="1"/>
      <protection locked="0"/>
    </xf>
    <xf numFmtId="0" fontId="64" fillId="0" borderId="52" xfId="0" applyNumberFormat="1" applyFont="1" applyBorder="1" applyAlignment="1" applyProtection="1">
      <alignment horizontal="justify" vertical="top" wrapText="1"/>
      <protection locked="0"/>
    </xf>
    <xf numFmtId="0" fontId="64" fillId="0" borderId="28" xfId="0" applyNumberFormat="1" applyFont="1" applyBorder="1" applyAlignment="1" applyProtection="1">
      <alignment horizontal="justify" vertical="top" wrapText="1"/>
      <protection locked="0"/>
    </xf>
    <xf numFmtId="0" fontId="64" fillId="0" borderId="53" xfId="0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wrapText="1"/>
    </xf>
    <xf numFmtId="166" fontId="6" fillId="0" borderId="10" xfId="0" applyNumberFormat="1" applyFont="1" applyBorder="1" applyAlignment="1">
      <alignment horizontal="center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2</xdr:row>
      <xdr:rowOff>85725</xdr:rowOff>
    </xdr:from>
    <xdr:to>
      <xdr:col>41</xdr:col>
      <xdr:colOff>0</xdr:colOff>
      <xdr:row>5</xdr:row>
      <xdr:rowOff>57150</xdr:rowOff>
    </xdr:to>
    <xdr:pic>
      <xdr:nvPicPr>
        <xdr:cNvPr id="1" name="Obraz 6" descr="LogoL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90525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2"/>
  <sheetViews>
    <sheetView tabSelected="1" zoomScale="110" zoomScaleNormal="110" zoomScaleSheetLayoutView="160" workbookViewId="0" topLeftCell="A1">
      <selection activeCell="BR22" sqref="BR22"/>
    </sheetView>
  </sheetViews>
  <sheetFormatPr defaultColWidth="9.140625" defaultRowHeight="15"/>
  <cols>
    <col min="1" max="1" width="2.140625" style="37" customWidth="1"/>
    <col min="2" max="2" width="4.8515625" style="37" customWidth="1"/>
    <col min="3" max="11" width="2.140625" style="37" customWidth="1"/>
    <col min="12" max="12" width="5.7109375" style="37" customWidth="1"/>
    <col min="13" max="19" width="2.140625" style="37" customWidth="1"/>
    <col min="20" max="21" width="1.1484375" style="37" customWidth="1"/>
    <col min="22" max="23" width="2.421875" style="37" customWidth="1"/>
    <col min="24" max="24" width="1.1484375" style="37" customWidth="1"/>
    <col min="25" max="25" width="2.8515625" style="37" customWidth="1"/>
    <col min="26" max="27" width="1.1484375" style="37" customWidth="1"/>
    <col min="28" max="28" width="3.421875" style="37" customWidth="1"/>
    <col min="29" max="30" width="1.1484375" style="37" customWidth="1"/>
    <col min="31" max="32" width="1.7109375" style="37" customWidth="1"/>
    <col min="33" max="33" width="1.1484375" style="37" customWidth="1"/>
    <col min="34" max="34" width="1.7109375" style="37" customWidth="1"/>
    <col min="35" max="35" width="0.85546875" style="37" customWidth="1"/>
    <col min="36" max="36" width="1.28515625" style="37" customWidth="1"/>
    <col min="37" max="37" width="2.421875" style="37" customWidth="1"/>
    <col min="38" max="38" width="5.00390625" style="37" customWidth="1"/>
    <col min="39" max="39" width="1.421875" style="37" customWidth="1"/>
    <col min="40" max="40" width="1.57421875" style="37" hidden="1" customWidth="1"/>
    <col min="41" max="41" width="2.140625" style="37" customWidth="1"/>
    <col min="42" max="42" width="2.57421875" style="37" customWidth="1"/>
    <col min="43" max="43" width="2.8515625" style="37" customWidth="1"/>
    <col min="44" max="44" width="1.57421875" style="37" customWidth="1"/>
    <col min="45" max="45" width="1.28515625" style="37" customWidth="1"/>
    <col min="46" max="46" width="1.57421875" style="37" customWidth="1"/>
    <col min="47" max="47" width="2.421875" style="37" customWidth="1"/>
    <col min="48" max="48" width="1.28515625" style="37" customWidth="1"/>
    <col min="49" max="49" width="1.57421875" style="37" customWidth="1"/>
    <col min="50" max="50" width="0.9921875" style="37" customWidth="1"/>
    <col min="51" max="55" width="1.57421875" style="37" customWidth="1"/>
    <col min="56" max="57" width="1.421875" style="37" customWidth="1"/>
    <col min="58" max="58" width="0.85546875" style="37" customWidth="1"/>
    <col min="59" max="59" width="1.421875" style="37" customWidth="1"/>
    <col min="60" max="60" width="1.8515625" style="37" customWidth="1"/>
    <col min="61" max="61" width="0.71875" style="37" customWidth="1"/>
    <col min="62" max="62" width="2.00390625" style="37" customWidth="1"/>
    <col min="63" max="63" width="0.9921875" style="37" customWidth="1"/>
    <col min="64" max="64" width="1.421875" style="37" customWidth="1"/>
    <col min="65" max="65" width="2.00390625" style="37" customWidth="1"/>
    <col min="66" max="66" width="0.85546875" style="37" customWidth="1"/>
    <col min="67" max="67" width="2.140625" style="37" customWidth="1"/>
    <col min="68" max="16384" width="9.140625" style="37" customWidth="1"/>
  </cols>
  <sheetData>
    <row r="1" spans="1:43" ht="12">
      <c r="A1" s="245" t="s">
        <v>352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</row>
    <row r="2" spans="1:43" ht="1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</row>
    <row r="3" spans="1:43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3" ht="12">
      <c r="A4" s="38" t="s">
        <v>0</v>
      </c>
      <c r="B4" s="38"/>
      <c r="C4" s="38"/>
      <c r="D4" s="38"/>
      <c r="E4" s="38"/>
      <c r="F4" s="187"/>
      <c r="G4" s="179"/>
      <c r="H4" s="179"/>
      <c r="I4" s="179"/>
      <c r="J4" s="179"/>
      <c r="K4" s="17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ht="12">
      <c r="A5" s="38"/>
      <c r="B5" s="38"/>
      <c r="C5" s="38"/>
      <c r="D5" s="38"/>
      <c r="E5" s="38"/>
      <c r="F5" s="188" t="s">
        <v>1</v>
      </c>
      <c r="G5" s="188"/>
      <c r="H5" s="188"/>
      <c r="I5" s="188"/>
      <c r="J5" s="188"/>
      <c r="K5" s="18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ht="23.25" customHeight="1">
      <c r="A6" s="189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</row>
    <row r="7" spans="1:43" ht="1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ht="1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90" t="s">
        <v>3</v>
      </c>
      <c r="O8" s="190"/>
      <c r="P8" s="190"/>
      <c r="Q8" s="190"/>
      <c r="R8" s="190"/>
      <c r="S8" s="190"/>
      <c r="T8" s="190"/>
      <c r="U8" s="179"/>
      <c r="V8" s="179"/>
      <c r="W8" s="179"/>
      <c r="X8" s="179"/>
      <c r="Y8" s="179"/>
      <c r="Z8" s="179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</row>
    <row r="9" spans="1:43" ht="1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39"/>
      <c r="W9" s="39"/>
      <c r="X9" s="39"/>
      <c r="Y9" s="39"/>
      <c r="Z9" s="39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</row>
    <row r="10" spans="1:43" ht="12.75">
      <c r="A10" s="199" t="s">
        <v>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</row>
    <row r="11" spans="1:43" ht="1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ht="12">
      <c r="A12" s="40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s="43" customFormat="1" ht="5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</row>
    <row r="14" spans="1:43" ht="12">
      <c r="A14" s="44"/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3"/>
    </row>
    <row r="15" spans="1:43" ht="12">
      <c r="A15" s="44"/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6"/>
    </row>
    <row r="16" spans="1:43" ht="12">
      <c r="A16" s="200" t="s">
        <v>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</row>
    <row r="17" spans="1:43" ht="1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ht="12">
      <c r="A18" s="38"/>
      <c r="B18" s="197" t="s">
        <v>7</v>
      </c>
      <c r="C18" s="197"/>
      <c r="D18" s="197"/>
      <c r="E18" s="175"/>
      <c r="F18" s="175"/>
      <c r="G18" s="175"/>
      <c r="H18" s="175"/>
      <c r="I18" s="175"/>
      <c r="J18" s="175"/>
      <c r="K18" s="175"/>
      <c r="L18" s="38"/>
      <c r="M18" s="190" t="s">
        <v>8</v>
      </c>
      <c r="N18" s="190"/>
      <c r="O18" s="175"/>
      <c r="P18" s="175"/>
      <c r="Q18" s="175"/>
      <c r="R18" s="175"/>
      <c r="S18" s="175"/>
      <c r="T18" s="175"/>
      <c r="U18" s="175"/>
      <c r="V18" s="38"/>
      <c r="W18" s="190" t="s">
        <v>9</v>
      </c>
      <c r="X18" s="190"/>
      <c r="Y18" s="190"/>
      <c r="Z18" s="175"/>
      <c r="AA18" s="175"/>
      <c r="AB18" s="175"/>
      <c r="AC18" s="175"/>
      <c r="AD18" s="175"/>
      <c r="AE18" s="175"/>
      <c r="AF18" s="175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43" s="43" customFormat="1" ht="5.25">
      <c r="A19" s="45"/>
      <c r="B19" s="45"/>
      <c r="C19" s="45"/>
      <c r="D19" s="45"/>
      <c r="E19" s="46"/>
      <c r="F19" s="46"/>
      <c r="G19" s="46"/>
      <c r="H19" s="46"/>
      <c r="I19" s="46"/>
      <c r="J19" s="46"/>
      <c r="K19" s="46"/>
      <c r="L19" s="45"/>
      <c r="M19" s="45"/>
      <c r="N19" s="45"/>
      <c r="O19" s="46"/>
      <c r="P19" s="46"/>
      <c r="Q19" s="46"/>
      <c r="R19" s="46"/>
      <c r="S19" s="46"/>
      <c r="T19" s="46"/>
      <c r="U19" s="46"/>
      <c r="V19" s="45"/>
      <c r="W19" s="45"/>
      <c r="X19" s="45"/>
      <c r="Y19" s="45"/>
      <c r="Z19" s="46"/>
      <c r="AA19" s="46"/>
      <c r="AB19" s="46"/>
      <c r="AC19" s="46"/>
      <c r="AD19" s="46"/>
      <c r="AE19" s="46"/>
      <c r="AF19" s="46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1:43" ht="12" customHeight="1">
      <c r="A20" s="38"/>
      <c r="B20" s="38" t="s">
        <v>391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7"/>
      <c r="T20" s="47"/>
      <c r="U20" s="48"/>
      <c r="V20" s="179"/>
      <c r="W20" s="179"/>
      <c r="X20" s="179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43" s="43" customFormat="1" ht="5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43" ht="12" customHeight="1">
      <c r="A22" s="38"/>
      <c r="B22" s="201" t="s">
        <v>12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</row>
    <row r="23" spans="1:43" ht="15" customHeight="1">
      <c r="A23" s="38"/>
      <c r="B23" s="180" t="s">
        <v>392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2"/>
      <c r="AL23" s="179"/>
      <c r="AM23" s="179"/>
      <c r="AN23" s="179"/>
      <c r="AO23" s="49"/>
      <c r="AP23" s="49"/>
      <c r="AQ23" s="49"/>
    </row>
    <row r="24" spans="1:43" s="43" customFormat="1" ht="5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6"/>
      <c r="AM24" s="46"/>
      <c r="AN24" s="46"/>
      <c r="AO24" s="45"/>
      <c r="AP24" s="45"/>
      <c r="AQ24" s="45"/>
    </row>
    <row r="25" spans="1:43" ht="13.5" customHeight="1">
      <c r="A25" s="38"/>
      <c r="B25" s="38" t="s">
        <v>393</v>
      </c>
      <c r="C25" s="38"/>
      <c r="D25" s="38"/>
      <c r="E25" s="38"/>
      <c r="F25" s="38"/>
      <c r="G25" s="38"/>
      <c r="H25" s="38"/>
      <c r="I25" s="38"/>
      <c r="J25" s="47"/>
      <c r="K25" s="47"/>
      <c r="L25" s="47"/>
      <c r="M25" s="79"/>
      <c r="N25" s="47"/>
      <c r="O25" s="47"/>
      <c r="P25" s="47"/>
      <c r="Q25" s="47"/>
      <c r="R25" s="79"/>
      <c r="S25" s="47"/>
      <c r="T25" s="47"/>
      <c r="U25" s="47"/>
      <c r="V25" s="47"/>
      <c r="W25" s="179"/>
      <c r="X25" s="179"/>
      <c r="Y25" s="179"/>
      <c r="Z25" s="179"/>
      <c r="AA25" s="179"/>
      <c r="AB25" s="179"/>
      <c r="AC25" s="50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43" customFormat="1" ht="5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46"/>
      <c r="Y26" s="46"/>
      <c r="Z26" s="46"/>
      <c r="AA26" s="46"/>
      <c r="AB26" s="46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</row>
    <row r="27" spans="1:43" ht="12">
      <c r="A27" s="38"/>
      <c r="B27" s="38" t="s">
        <v>17</v>
      </c>
      <c r="C27" s="38"/>
      <c r="D27" s="38"/>
      <c r="E27" s="38"/>
      <c r="F27" s="38"/>
      <c r="G27" s="38"/>
      <c r="H27" s="38"/>
      <c r="I27" s="38"/>
      <c r="J27" s="38"/>
      <c r="K27" s="38"/>
      <c r="L27" s="175"/>
      <c r="M27" s="175"/>
      <c r="N27" s="175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43" s="43" customFormat="1" ht="5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</row>
    <row r="29" spans="1:43" ht="12">
      <c r="A29" s="40" t="s">
        <v>18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s="43" customFormat="1" ht="5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</row>
    <row r="31" spans="1:43" ht="12">
      <c r="A31" s="38"/>
      <c r="B31" s="51" t="s">
        <v>19</v>
      </c>
      <c r="C31" s="38"/>
      <c r="D31" s="38"/>
      <c r="E31" s="38"/>
      <c r="F31" s="38"/>
      <c r="G31" s="38"/>
      <c r="H31" s="38"/>
      <c r="I31" s="175"/>
      <c r="J31" s="175"/>
      <c r="K31" s="175"/>
      <c r="L31" s="183" t="s">
        <v>20</v>
      </c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75"/>
      <c r="AC31" s="175"/>
      <c r="AD31" s="175"/>
      <c r="AE31" s="38" t="s">
        <v>21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</row>
    <row r="32" spans="1:43" s="43" customFormat="1" ht="5.25">
      <c r="A32" s="45"/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46"/>
      <c r="AD32" s="46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33" spans="1:43" ht="13.5" customHeight="1">
      <c r="A33" s="38"/>
      <c r="B33" s="38" t="s">
        <v>394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84"/>
      <c r="X33" s="185"/>
      <c r="Y33" s="185"/>
      <c r="Z33" s="185"/>
      <c r="AA33" s="185"/>
      <c r="AB33" s="185"/>
      <c r="AC33" s="185"/>
      <c r="AD33" s="186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</row>
    <row r="34" spans="1:43" s="43" customFormat="1" ht="5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46"/>
      <c r="Y34" s="46"/>
      <c r="Z34" s="46"/>
      <c r="AA34" s="46"/>
      <c r="AB34" s="46"/>
      <c r="AC34" s="46"/>
      <c r="AD34" s="46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</row>
    <row r="35" spans="1:43" ht="12">
      <c r="A35" s="38"/>
      <c r="B35" s="52" t="s">
        <v>23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175"/>
      <c r="Q35" s="175"/>
      <c r="R35" s="175"/>
      <c r="S35" s="38" t="s">
        <v>24</v>
      </c>
      <c r="T35" s="38"/>
      <c r="U35" s="38"/>
      <c r="V35" s="38"/>
      <c r="W35" s="38"/>
      <c r="X35" s="38"/>
      <c r="Y35" s="175"/>
      <c r="Z35" s="175"/>
      <c r="AA35" s="175"/>
      <c r="AB35" s="38" t="s">
        <v>21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</row>
    <row r="36" spans="1:43" s="43" customFormat="1" ht="5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5"/>
      <c r="T36" s="45"/>
      <c r="U36" s="45"/>
      <c r="V36" s="45"/>
      <c r="W36" s="45"/>
      <c r="X36" s="45"/>
      <c r="Y36" s="46"/>
      <c r="Z36" s="46"/>
      <c r="AA36" s="4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</row>
    <row r="37" spans="1:43" ht="12">
      <c r="A37" s="40" t="s">
        <v>25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</row>
    <row r="38" spans="1:43" ht="12">
      <c r="A38" s="38"/>
      <c r="B38" s="38" t="s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</row>
    <row r="39" spans="1:43" s="43" customFormat="1" ht="5.25">
      <c r="A39" s="4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</row>
    <row r="40" spans="1:43" ht="15" customHeight="1">
      <c r="A40" s="53"/>
      <c r="B40" s="126" t="s">
        <v>34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 t="s">
        <v>35</v>
      </c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49" t="s">
        <v>63</v>
      </c>
      <c r="AI40" s="126"/>
      <c r="AJ40" s="126"/>
      <c r="AK40" s="126"/>
      <c r="AL40" s="126"/>
      <c r="AM40" s="149" t="s">
        <v>37</v>
      </c>
      <c r="AN40" s="149"/>
      <c r="AO40" s="149"/>
      <c r="AP40" s="149"/>
      <c r="AQ40" s="149"/>
    </row>
    <row r="41" spans="1:43" ht="35.25" customHeight="1">
      <c r="A41" s="5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49" t="s">
        <v>66</v>
      </c>
      <c r="O41" s="149"/>
      <c r="P41" s="149"/>
      <c r="Q41" s="149"/>
      <c r="R41" s="149"/>
      <c r="S41" s="149" t="s">
        <v>65</v>
      </c>
      <c r="T41" s="149"/>
      <c r="U41" s="149"/>
      <c r="V41" s="149"/>
      <c r="W41" s="149"/>
      <c r="X41" s="149" t="s">
        <v>64</v>
      </c>
      <c r="Y41" s="149"/>
      <c r="Z41" s="149"/>
      <c r="AA41" s="149"/>
      <c r="AB41" s="149"/>
      <c r="AC41" s="149" t="s">
        <v>36</v>
      </c>
      <c r="AD41" s="149"/>
      <c r="AE41" s="149"/>
      <c r="AF41" s="149"/>
      <c r="AG41" s="149"/>
      <c r="AH41" s="126"/>
      <c r="AI41" s="126"/>
      <c r="AJ41" s="126"/>
      <c r="AK41" s="126"/>
      <c r="AL41" s="126"/>
      <c r="AM41" s="149"/>
      <c r="AN41" s="149"/>
      <c r="AO41" s="149"/>
      <c r="AP41" s="149"/>
      <c r="AQ41" s="149"/>
    </row>
    <row r="42" spans="1:43" ht="12">
      <c r="A42" s="53"/>
      <c r="B42" s="142" t="s">
        <v>27</v>
      </c>
      <c r="C42" s="142"/>
      <c r="D42" s="198" t="s">
        <v>31</v>
      </c>
      <c r="E42" s="198"/>
      <c r="F42" s="198"/>
      <c r="G42" s="198"/>
      <c r="H42" s="198"/>
      <c r="I42" s="198"/>
      <c r="J42" s="198"/>
      <c r="K42" s="198"/>
      <c r="L42" s="198"/>
      <c r="M42" s="198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6">
        <f>SUM(N42:AB42)</f>
        <v>0</v>
      </c>
      <c r="AD42" s="176"/>
      <c r="AE42" s="176"/>
      <c r="AF42" s="176"/>
      <c r="AG42" s="176"/>
      <c r="AH42" s="174"/>
      <c r="AI42" s="174"/>
      <c r="AJ42" s="174"/>
      <c r="AK42" s="174"/>
      <c r="AL42" s="174"/>
      <c r="AM42" s="176">
        <f>SUM(AC42:AL42)</f>
        <v>0</v>
      </c>
      <c r="AN42" s="176"/>
      <c r="AO42" s="176"/>
      <c r="AP42" s="176"/>
      <c r="AQ42" s="176"/>
    </row>
    <row r="43" spans="1:43" ht="12">
      <c r="A43" s="53"/>
      <c r="B43" s="142" t="s">
        <v>28</v>
      </c>
      <c r="C43" s="142"/>
      <c r="D43" s="198" t="s">
        <v>32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6">
        <f>SUM(N43:AB43)</f>
        <v>0</v>
      </c>
      <c r="AD43" s="176"/>
      <c r="AE43" s="176"/>
      <c r="AF43" s="176"/>
      <c r="AG43" s="176"/>
      <c r="AH43" s="174"/>
      <c r="AI43" s="174"/>
      <c r="AJ43" s="174"/>
      <c r="AK43" s="174"/>
      <c r="AL43" s="174"/>
      <c r="AM43" s="176">
        <f>SUM(AC43:AL43)</f>
        <v>0</v>
      </c>
      <c r="AN43" s="176"/>
      <c r="AO43" s="176"/>
      <c r="AP43" s="176"/>
      <c r="AQ43" s="176"/>
    </row>
    <row r="44" spans="1:43" ht="12">
      <c r="A44" s="53"/>
      <c r="B44" s="142" t="s">
        <v>29</v>
      </c>
      <c r="C44" s="142"/>
      <c r="D44" s="198" t="s">
        <v>33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6">
        <f>SUM(N44:AB44)</f>
        <v>0</v>
      </c>
      <c r="AD44" s="176"/>
      <c r="AE44" s="176"/>
      <c r="AF44" s="176"/>
      <c r="AG44" s="176"/>
      <c r="AH44" s="174"/>
      <c r="AI44" s="174"/>
      <c r="AJ44" s="174"/>
      <c r="AK44" s="174"/>
      <c r="AL44" s="174"/>
      <c r="AM44" s="176">
        <f>SUM(AC44:AL44)</f>
        <v>0</v>
      </c>
      <c r="AN44" s="176"/>
      <c r="AO44" s="176"/>
      <c r="AP44" s="176"/>
      <c r="AQ44" s="176"/>
    </row>
    <row r="45" spans="1:43" ht="12">
      <c r="A45" s="53"/>
      <c r="B45" s="142"/>
      <c r="C45" s="142"/>
      <c r="D45" s="205" t="s">
        <v>30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2" t="s">
        <v>38</v>
      </c>
      <c r="O45" s="202"/>
      <c r="P45" s="202"/>
      <c r="Q45" s="202"/>
      <c r="R45" s="202"/>
      <c r="S45" s="202" t="s">
        <v>38</v>
      </c>
      <c r="T45" s="202"/>
      <c r="U45" s="202"/>
      <c r="V45" s="202"/>
      <c r="W45" s="202"/>
      <c r="X45" s="202" t="s">
        <v>38</v>
      </c>
      <c r="Y45" s="202"/>
      <c r="Z45" s="202"/>
      <c r="AA45" s="202"/>
      <c r="AB45" s="202"/>
      <c r="AC45" s="178">
        <f>SUM(AC42:AG44)</f>
        <v>0</v>
      </c>
      <c r="AD45" s="178"/>
      <c r="AE45" s="178"/>
      <c r="AF45" s="178"/>
      <c r="AG45" s="178"/>
      <c r="AH45" s="178">
        <f>SUM(AH42:AL44)</f>
        <v>0</v>
      </c>
      <c r="AI45" s="178"/>
      <c r="AJ45" s="178"/>
      <c r="AK45" s="178"/>
      <c r="AL45" s="178"/>
      <c r="AM45" s="178">
        <f>SUM(AC45:AL45)</f>
        <v>0</v>
      </c>
      <c r="AN45" s="178"/>
      <c r="AO45" s="178"/>
      <c r="AP45" s="178"/>
      <c r="AQ45" s="178"/>
    </row>
    <row r="46" spans="1:43" s="43" customFormat="1" ht="5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</row>
    <row r="47" spans="1:43" ht="12">
      <c r="A47" s="38"/>
      <c r="B47" s="38" t="s">
        <v>39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77"/>
      <c r="R47" s="177"/>
      <c r="S47" s="177"/>
      <c r="T47" s="177"/>
      <c r="U47" s="177"/>
      <c r="V47" s="177"/>
      <c r="W47" s="17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43" s="43" customFormat="1" ht="5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6"/>
      <c r="S48" s="46"/>
      <c r="T48" s="46"/>
      <c r="U48" s="46"/>
      <c r="V48" s="46"/>
      <c r="W48" s="4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</row>
    <row r="49" spans="1:43" ht="12">
      <c r="A49" s="38"/>
      <c r="B49" s="38" t="s">
        <v>40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177"/>
      <c r="AC49" s="177"/>
      <c r="AD49" s="177"/>
      <c r="AE49" s="177"/>
      <c r="AF49" s="177"/>
      <c r="AG49" s="177"/>
      <c r="AH49" s="177"/>
      <c r="AI49" s="38"/>
      <c r="AJ49" s="38"/>
      <c r="AK49" s="38"/>
      <c r="AL49" s="38"/>
      <c r="AM49" s="38"/>
      <c r="AN49" s="38"/>
      <c r="AO49" s="38"/>
      <c r="AP49" s="38"/>
      <c r="AQ49" s="38"/>
    </row>
    <row r="50" spans="1:43" s="43" customFormat="1" ht="5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6"/>
      <c r="AD50" s="46"/>
      <c r="AE50" s="46"/>
      <c r="AF50" s="46"/>
      <c r="AG50" s="46"/>
      <c r="AH50" s="46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ht="12">
      <c r="A51" s="38"/>
      <c r="B51" s="38" t="s">
        <v>41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43" s="43" customFormat="1" ht="5.25">
      <c r="A52" s="45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</row>
    <row r="53" spans="1:43" ht="15" customHeight="1">
      <c r="A53" s="53"/>
      <c r="B53" s="149" t="s">
        <v>42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49" t="s">
        <v>395</v>
      </c>
      <c r="O53" s="149"/>
      <c r="P53" s="149"/>
      <c r="Q53" s="149"/>
      <c r="R53" s="149"/>
      <c r="S53" s="149" t="s">
        <v>67</v>
      </c>
      <c r="T53" s="126"/>
      <c r="U53" s="126"/>
      <c r="V53" s="126"/>
      <c r="W53" s="126"/>
      <c r="X53" s="149" t="s">
        <v>396</v>
      </c>
      <c r="Y53" s="126"/>
      <c r="Z53" s="126"/>
      <c r="AA53" s="126"/>
      <c r="AB53" s="126"/>
      <c r="AC53" s="126" t="s">
        <v>397</v>
      </c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</row>
    <row r="54" spans="1:43" ht="35.25" customHeight="1">
      <c r="A54" s="53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49"/>
      <c r="O54" s="149"/>
      <c r="P54" s="149"/>
      <c r="Q54" s="149"/>
      <c r="R54" s="149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49" t="s">
        <v>68</v>
      </c>
      <c r="AD54" s="149"/>
      <c r="AE54" s="149"/>
      <c r="AF54" s="149"/>
      <c r="AG54" s="149"/>
      <c r="AH54" s="149" t="s">
        <v>51</v>
      </c>
      <c r="AI54" s="149"/>
      <c r="AJ54" s="149"/>
      <c r="AK54" s="149"/>
      <c r="AL54" s="149"/>
      <c r="AM54" s="149" t="s">
        <v>69</v>
      </c>
      <c r="AN54" s="149"/>
      <c r="AO54" s="149"/>
      <c r="AP54" s="149"/>
      <c r="AQ54" s="149"/>
    </row>
    <row r="55" spans="1:43" ht="12">
      <c r="A55" s="53"/>
      <c r="B55" s="142" t="s">
        <v>27</v>
      </c>
      <c r="C55" s="142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174"/>
      <c r="O55" s="174"/>
      <c r="P55" s="174"/>
      <c r="Q55" s="174"/>
      <c r="R55" s="174"/>
      <c r="S55" s="204"/>
      <c r="T55" s="204"/>
      <c r="U55" s="204"/>
      <c r="V55" s="204"/>
      <c r="W55" s="204"/>
      <c r="X55" s="174"/>
      <c r="Y55" s="174"/>
      <c r="Z55" s="174"/>
      <c r="AA55" s="174"/>
      <c r="AB55" s="174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</row>
    <row r="56" spans="1:43" ht="12">
      <c r="A56" s="53"/>
      <c r="B56" s="142" t="s">
        <v>28</v>
      </c>
      <c r="C56" s="142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174"/>
      <c r="O56" s="174"/>
      <c r="P56" s="174"/>
      <c r="Q56" s="174"/>
      <c r="R56" s="174"/>
      <c r="S56" s="204"/>
      <c r="T56" s="204"/>
      <c r="U56" s="204"/>
      <c r="V56" s="204"/>
      <c r="W56" s="204"/>
      <c r="X56" s="174"/>
      <c r="Y56" s="174"/>
      <c r="Z56" s="174"/>
      <c r="AA56" s="174"/>
      <c r="AB56" s="174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</row>
    <row r="57" spans="1:43" ht="12">
      <c r="A57" s="53"/>
      <c r="B57" s="142" t="s">
        <v>29</v>
      </c>
      <c r="C57" s="14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174"/>
      <c r="O57" s="174"/>
      <c r="P57" s="174"/>
      <c r="Q57" s="174"/>
      <c r="R57" s="174"/>
      <c r="S57" s="204"/>
      <c r="T57" s="204"/>
      <c r="U57" s="204"/>
      <c r="V57" s="204"/>
      <c r="W57" s="204"/>
      <c r="X57" s="174"/>
      <c r="Y57" s="174"/>
      <c r="Z57" s="174"/>
      <c r="AA57" s="174"/>
      <c r="AB57" s="174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</row>
    <row r="58" spans="1:43" ht="12">
      <c r="A58" s="53"/>
      <c r="B58" s="142" t="s">
        <v>44</v>
      </c>
      <c r="C58" s="142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74"/>
      <c r="O58" s="174"/>
      <c r="P58" s="174"/>
      <c r="Q58" s="174"/>
      <c r="R58" s="174"/>
      <c r="S58" s="204"/>
      <c r="T58" s="204"/>
      <c r="U58" s="204"/>
      <c r="V58" s="204"/>
      <c r="W58" s="204"/>
      <c r="X58" s="174"/>
      <c r="Y58" s="174"/>
      <c r="Z58" s="174"/>
      <c r="AA58" s="174"/>
      <c r="AB58" s="174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</row>
    <row r="59" spans="1:43" ht="12">
      <c r="A59" s="53"/>
      <c r="B59" s="142" t="s">
        <v>45</v>
      </c>
      <c r="C59" s="142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174"/>
      <c r="O59" s="174"/>
      <c r="P59" s="174"/>
      <c r="Q59" s="174"/>
      <c r="R59" s="174"/>
      <c r="S59" s="204"/>
      <c r="T59" s="204"/>
      <c r="U59" s="204"/>
      <c r="V59" s="204"/>
      <c r="W59" s="204"/>
      <c r="X59" s="174"/>
      <c r="Y59" s="174"/>
      <c r="Z59" s="174"/>
      <c r="AA59" s="174"/>
      <c r="AB59" s="174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</row>
    <row r="60" spans="1:43" ht="12">
      <c r="A60" s="53"/>
      <c r="B60" s="142" t="s">
        <v>46</v>
      </c>
      <c r="C60" s="142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174"/>
      <c r="O60" s="174"/>
      <c r="P60" s="174"/>
      <c r="Q60" s="174"/>
      <c r="R60" s="174"/>
      <c r="S60" s="204"/>
      <c r="T60" s="204"/>
      <c r="U60" s="204"/>
      <c r="V60" s="204"/>
      <c r="W60" s="204"/>
      <c r="X60" s="174"/>
      <c r="Y60" s="174"/>
      <c r="Z60" s="174"/>
      <c r="AA60" s="174"/>
      <c r="AB60" s="174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</row>
    <row r="61" spans="1:43" ht="12">
      <c r="A61" s="53"/>
      <c r="B61" s="142"/>
      <c r="C61" s="142"/>
      <c r="D61" s="205" t="s">
        <v>47</v>
      </c>
      <c r="E61" s="205"/>
      <c r="F61" s="205"/>
      <c r="G61" s="205"/>
      <c r="H61" s="205"/>
      <c r="I61" s="205"/>
      <c r="J61" s="205"/>
      <c r="K61" s="205"/>
      <c r="L61" s="205"/>
      <c r="M61" s="205"/>
      <c r="N61" s="178" t="s">
        <v>38</v>
      </c>
      <c r="O61" s="178"/>
      <c r="P61" s="178"/>
      <c r="Q61" s="178"/>
      <c r="R61" s="178"/>
      <c r="S61" s="207" t="s">
        <v>38</v>
      </c>
      <c r="T61" s="207"/>
      <c r="U61" s="207"/>
      <c r="V61" s="207"/>
      <c r="W61" s="207"/>
      <c r="X61" s="207" t="s">
        <v>38</v>
      </c>
      <c r="Y61" s="207"/>
      <c r="Z61" s="207"/>
      <c r="AA61" s="207"/>
      <c r="AB61" s="207"/>
      <c r="AC61" s="206">
        <f>SUM(AC55:AG60)</f>
        <v>0</v>
      </c>
      <c r="AD61" s="206"/>
      <c r="AE61" s="206"/>
      <c r="AF61" s="206"/>
      <c r="AG61" s="206"/>
      <c r="AH61" s="206">
        <f>SUM(AH55:AL60)</f>
        <v>0</v>
      </c>
      <c r="AI61" s="206"/>
      <c r="AJ61" s="206"/>
      <c r="AK61" s="206"/>
      <c r="AL61" s="206"/>
      <c r="AM61" s="206">
        <f>SUM(AM55:AQ60)</f>
        <v>0</v>
      </c>
      <c r="AN61" s="206"/>
      <c r="AO61" s="206"/>
      <c r="AP61" s="206"/>
      <c r="AQ61" s="206"/>
    </row>
    <row r="62" spans="1:43" s="43" customFormat="1" ht="5.2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ht="12">
      <c r="A63" s="38"/>
      <c r="B63" s="38" t="s">
        <v>52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s="43" customFormat="1" ht="5.25">
      <c r="A64" s="4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3" ht="14.25">
      <c r="A65" s="53"/>
      <c r="B65" s="209"/>
      <c r="C65" s="209"/>
      <c r="D65" s="126" t="s">
        <v>53</v>
      </c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49" t="s">
        <v>60</v>
      </c>
      <c r="T65" s="126"/>
      <c r="U65" s="126"/>
      <c r="V65" s="126"/>
      <c r="W65" s="126"/>
      <c r="X65" s="149" t="s">
        <v>398</v>
      </c>
      <c r="Y65" s="126"/>
      <c r="Z65" s="126"/>
      <c r="AA65" s="126"/>
      <c r="AB65" s="126"/>
      <c r="AC65" s="126" t="s">
        <v>399</v>
      </c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</row>
    <row r="66" spans="1:43" ht="36" customHeight="1">
      <c r="A66" s="53"/>
      <c r="B66" s="209"/>
      <c r="C66" s="209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 t="s">
        <v>43</v>
      </c>
      <c r="AD66" s="126"/>
      <c r="AE66" s="126"/>
      <c r="AF66" s="126"/>
      <c r="AG66" s="126"/>
      <c r="AH66" s="149" t="s">
        <v>59</v>
      </c>
      <c r="AI66" s="149"/>
      <c r="AJ66" s="149"/>
      <c r="AK66" s="149"/>
      <c r="AL66" s="149"/>
      <c r="AM66" s="149" t="s">
        <v>70</v>
      </c>
      <c r="AN66" s="126"/>
      <c r="AO66" s="126"/>
      <c r="AP66" s="126"/>
      <c r="AQ66" s="126"/>
    </row>
    <row r="67" spans="1:43" ht="12">
      <c r="A67" s="53"/>
      <c r="B67" s="157" t="s">
        <v>27</v>
      </c>
      <c r="C67" s="157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4"/>
      <c r="T67" s="204"/>
      <c r="U67" s="204"/>
      <c r="V67" s="204"/>
      <c r="W67" s="204"/>
      <c r="X67" s="208"/>
      <c r="Y67" s="208"/>
      <c r="Z67" s="208"/>
      <c r="AA67" s="208"/>
      <c r="AB67" s="208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</row>
    <row r="68" spans="1:43" ht="12">
      <c r="A68" s="53"/>
      <c r="B68" s="157" t="s">
        <v>28</v>
      </c>
      <c r="C68" s="157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4"/>
      <c r="T68" s="204"/>
      <c r="U68" s="204"/>
      <c r="V68" s="204"/>
      <c r="W68" s="204"/>
      <c r="X68" s="208"/>
      <c r="Y68" s="208"/>
      <c r="Z68" s="208"/>
      <c r="AA68" s="208"/>
      <c r="AB68" s="208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</row>
    <row r="69" spans="1:43" ht="12">
      <c r="A69" s="53"/>
      <c r="B69" s="157" t="s">
        <v>29</v>
      </c>
      <c r="C69" s="157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4"/>
      <c r="T69" s="204"/>
      <c r="U69" s="204"/>
      <c r="V69" s="204"/>
      <c r="W69" s="204"/>
      <c r="X69" s="208"/>
      <c r="Y69" s="208"/>
      <c r="Z69" s="208"/>
      <c r="AA69" s="208"/>
      <c r="AB69" s="208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</row>
    <row r="70" spans="1:43" ht="12">
      <c r="A70" s="53"/>
      <c r="B70" s="157" t="s">
        <v>44</v>
      </c>
      <c r="C70" s="157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4"/>
      <c r="T70" s="204"/>
      <c r="U70" s="204"/>
      <c r="V70" s="204"/>
      <c r="W70" s="204"/>
      <c r="X70" s="208"/>
      <c r="Y70" s="208"/>
      <c r="Z70" s="208"/>
      <c r="AA70" s="208"/>
      <c r="AB70" s="208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</row>
    <row r="71" spans="1:43" ht="12">
      <c r="A71" s="53"/>
      <c r="B71" s="157" t="s">
        <v>45</v>
      </c>
      <c r="C71" s="157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4"/>
      <c r="T71" s="204"/>
      <c r="U71" s="204"/>
      <c r="V71" s="204"/>
      <c r="W71" s="204"/>
      <c r="X71" s="208"/>
      <c r="Y71" s="208"/>
      <c r="Z71" s="208"/>
      <c r="AA71" s="208"/>
      <c r="AB71" s="208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</row>
    <row r="72" spans="1:43" ht="12">
      <c r="A72" s="53"/>
      <c r="B72" s="157" t="s">
        <v>46</v>
      </c>
      <c r="C72" s="157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  <c r="T72" s="204"/>
      <c r="U72" s="204"/>
      <c r="V72" s="204"/>
      <c r="W72" s="204"/>
      <c r="X72" s="208"/>
      <c r="Y72" s="208"/>
      <c r="Z72" s="208"/>
      <c r="AA72" s="208"/>
      <c r="AB72" s="208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</row>
    <row r="73" spans="1:43" ht="12">
      <c r="A73" s="53"/>
      <c r="B73" s="157" t="s">
        <v>54</v>
      </c>
      <c r="C73" s="157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8"/>
      <c r="Y73" s="208"/>
      <c r="Z73" s="208"/>
      <c r="AA73" s="208"/>
      <c r="AB73" s="208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</row>
    <row r="74" spans="1:43" ht="12">
      <c r="A74" s="53"/>
      <c r="B74" s="157" t="s">
        <v>55</v>
      </c>
      <c r="C74" s="157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4"/>
      <c r="T74" s="204"/>
      <c r="U74" s="204"/>
      <c r="V74" s="204"/>
      <c r="W74" s="204"/>
      <c r="X74" s="208"/>
      <c r="Y74" s="208"/>
      <c r="Z74" s="208"/>
      <c r="AA74" s="208"/>
      <c r="AB74" s="208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</row>
    <row r="75" spans="1:43" ht="12">
      <c r="A75" s="53"/>
      <c r="B75" s="157" t="s">
        <v>56</v>
      </c>
      <c r="C75" s="157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4"/>
      <c r="T75" s="204"/>
      <c r="U75" s="204"/>
      <c r="V75" s="204"/>
      <c r="W75" s="204"/>
      <c r="X75" s="208"/>
      <c r="Y75" s="208"/>
      <c r="Z75" s="208"/>
      <c r="AA75" s="208"/>
      <c r="AB75" s="208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</row>
    <row r="76" spans="1:43" ht="12">
      <c r="A76" s="53"/>
      <c r="B76" s="157" t="s">
        <v>57</v>
      </c>
      <c r="C76" s="157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4"/>
      <c r="T76" s="204"/>
      <c r="U76" s="204"/>
      <c r="V76" s="204"/>
      <c r="W76" s="204"/>
      <c r="X76" s="208"/>
      <c r="Y76" s="208"/>
      <c r="Z76" s="208"/>
      <c r="AA76" s="208"/>
      <c r="AB76" s="208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</row>
    <row r="77" spans="1:43" ht="12">
      <c r="A77" s="53"/>
      <c r="B77" s="157"/>
      <c r="C77" s="157"/>
      <c r="D77" s="210" t="s">
        <v>47</v>
      </c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02" t="s">
        <v>38</v>
      </c>
      <c r="T77" s="202"/>
      <c r="U77" s="202"/>
      <c r="V77" s="202"/>
      <c r="W77" s="202"/>
      <c r="X77" s="202" t="s">
        <v>38</v>
      </c>
      <c r="Y77" s="202"/>
      <c r="Z77" s="202"/>
      <c r="AA77" s="202"/>
      <c r="AB77" s="202"/>
      <c r="AC77" s="122">
        <f>SUM(AC67:AG76)</f>
        <v>0</v>
      </c>
      <c r="AD77" s="122"/>
      <c r="AE77" s="122"/>
      <c r="AF77" s="122"/>
      <c r="AG77" s="122"/>
      <c r="AH77" s="122">
        <f>SUM(AH67:AL76)</f>
        <v>0</v>
      </c>
      <c r="AI77" s="122"/>
      <c r="AJ77" s="122"/>
      <c r="AK77" s="122"/>
      <c r="AL77" s="122"/>
      <c r="AM77" s="122">
        <f>SUM(AM67:AQ76)</f>
        <v>0</v>
      </c>
      <c r="AN77" s="122"/>
      <c r="AO77" s="122"/>
      <c r="AP77" s="122"/>
      <c r="AQ77" s="122"/>
    </row>
    <row r="78" spans="1:43" s="43" customFormat="1" ht="7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1:43" ht="29.25" customHeight="1">
      <c r="A79" s="38"/>
      <c r="B79" s="211" t="s">
        <v>354</v>
      </c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</row>
    <row r="80" spans="1:43" ht="12">
      <c r="A80" s="38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</row>
    <row r="81" spans="1:43" ht="31.5" customHeight="1">
      <c r="A81" s="3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</row>
    <row r="82" spans="1:43" s="43" customFormat="1" ht="5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  <row r="83" spans="1:43" ht="12">
      <c r="A83" s="38"/>
      <c r="B83" s="38" t="s">
        <v>61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43" s="43" customFormat="1" ht="5.25">
      <c r="A84" s="4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</row>
    <row r="85" spans="1:55" ht="14.25">
      <c r="A85" s="53"/>
      <c r="B85" s="126"/>
      <c r="C85" s="126"/>
      <c r="D85" s="126" t="s">
        <v>62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07" t="s">
        <v>422</v>
      </c>
      <c r="U85" s="108"/>
      <c r="V85" s="108"/>
      <c r="W85" s="108"/>
      <c r="X85" s="108"/>
      <c r="Y85" s="109"/>
      <c r="Z85" s="107" t="s">
        <v>102</v>
      </c>
      <c r="AA85" s="108"/>
      <c r="AB85" s="108"/>
      <c r="AC85" s="108"/>
      <c r="AD85" s="108"/>
      <c r="AE85" s="109"/>
      <c r="AF85" s="107" t="s">
        <v>421</v>
      </c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9"/>
      <c r="AR85" s="126" t="s">
        <v>400</v>
      </c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</row>
    <row r="86" spans="1:55" ht="19.5" customHeight="1">
      <c r="A86" s="53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32" t="s">
        <v>72</v>
      </c>
      <c r="U86" s="133"/>
      <c r="V86" s="133"/>
      <c r="W86" s="133"/>
      <c r="X86" s="133"/>
      <c r="Y86" s="134"/>
      <c r="Z86" s="132" t="s">
        <v>72</v>
      </c>
      <c r="AA86" s="133"/>
      <c r="AB86" s="133"/>
      <c r="AC86" s="133"/>
      <c r="AD86" s="133"/>
      <c r="AE86" s="134"/>
      <c r="AF86" s="132" t="s">
        <v>72</v>
      </c>
      <c r="AG86" s="133"/>
      <c r="AH86" s="133"/>
      <c r="AI86" s="133"/>
      <c r="AJ86" s="133"/>
      <c r="AK86" s="134"/>
      <c r="AL86" s="132" t="s">
        <v>73</v>
      </c>
      <c r="AM86" s="133"/>
      <c r="AN86" s="133"/>
      <c r="AO86" s="133"/>
      <c r="AP86" s="133"/>
      <c r="AQ86" s="134"/>
      <c r="AR86" s="149" t="s">
        <v>72</v>
      </c>
      <c r="AS86" s="149"/>
      <c r="AT86" s="149"/>
      <c r="AU86" s="149"/>
      <c r="AV86" s="149"/>
      <c r="AW86" s="149"/>
      <c r="AX86" s="149" t="s">
        <v>73</v>
      </c>
      <c r="AY86" s="149"/>
      <c r="AZ86" s="149"/>
      <c r="BA86" s="149"/>
      <c r="BB86" s="149"/>
      <c r="BC86" s="149"/>
    </row>
    <row r="87" spans="1:55" ht="12">
      <c r="A87" s="53"/>
      <c r="B87" s="142" t="s">
        <v>27</v>
      </c>
      <c r="C87" s="142"/>
      <c r="D87" s="142" t="s">
        <v>74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51"/>
      <c r="U87" s="152"/>
      <c r="V87" s="152"/>
      <c r="W87" s="152"/>
      <c r="X87" s="152"/>
      <c r="Y87" s="153"/>
      <c r="Z87" s="151"/>
      <c r="AA87" s="152"/>
      <c r="AB87" s="152"/>
      <c r="AC87" s="152"/>
      <c r="AD87" s="152"/>
      <c r="AE87" s="153"/>
      <c r="AF87" s="151"/>
      <c r="AG87" s="152"/>
      <c r="AH87" s="152"/>
      <c r="AI87" s="152"/>
      <c r="AJ87" s="152"/>
      <c r="AK87" s="153"/>
      <c r="AL87" s="94"/>
      <c r="AM87" s="95"/>
      <c r="AN87" s="95"/>
      <c r="AO87" s="95"/>
      <c r="AP87" s="95"/>
      <c r="AQ87" s="96"/>
      <c r="AR87" s="147"/>
      <c r="AS87" s="147"/>
      <c r="AT87" s="147"/>
      <c r="AU87" s="147"/>
      <c r="AV87" s="147"/>
      <c r="AW87" s="147"/>
      <c r="AX87" s="100"/>
      <c r="AY87" s="100"/>
      <c r="AZ87" s="100"/>
      <c r="BA87" s="100"/>
      <c r="BB87" s="100"/>
      <c r="BC87" s="100"/>
    </row>
    <row r="88" spans="1:55" ht="12">
      <c r="A88" s="53"/>
      <c r="B88" s="142" t="s">
        <v>28</v>
      </c>
      <c r="C88" s="142"/>
      <c r="D88" s="142" t="s">
        <v>355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51"/>
      <c r="U88" s="152"/>
      <c r="V88" s="152"/>
      <c r="W88" s="152"/>
      <c r="X88" s="152"/>
      <c r="Y88" s="153"/>
      <c r="Z88" s="151"/>
      <c r="AA88" s="152"/>
      <c r="AB88" s="152"/>
      <c r="AC88" s="152"/>
      <c r="AD88" s="152"/>
      <c r="AE88" s="153"/>
      <c r="AF88" s="151"/>
      <c r="AG88" s="152"/>
      <c r="AH88" s="152"/>
      <c r="AI88" s="152"/>
      <c r="AJ88" s="152"/>
      <c r="AK88" s="153"/>
      <c r="AL88" s="94"/>
      <c r="AM88" s="95"/>
      <c r="AN88" s="95"/>
      <c r="AO88" s="95"/>
      <c r="AP88" s="95"/>
      <c r="AQ88" s="96"/>
      <c r="AR88" s="147"/>
      <c r="AS88" s="147"/>
      <c r="AT88" s="147"/>
      <c r="AU88" s="147"/>
      <c r="AV88" s="147"/>
      <c r="AW88" s="147"/>
      <c r="AX88" s="100"/>
      <c r="AY88" s="100"/>
      <c r="AZ88" s="100"/>
      <c r="BA88" s="100"/>
      <c r="BB88" s="100"/>
      <c r="BC88" s="100"/>
    </row>
    <row r="89" spans="1:55" ht="12">
      <c r="A89" s="53"/>
      <c r="B89" s="142" t="s">
        <v>29</v>
      </c>
      <c r="C89" s="142"/>
      <c r="D89" s="142" t="s">
        <v>125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51"/>
      <c r="U89" s="152"/>
      <c r="V89" s="152"/>
      <c r="W89" s="152"/>
      <c r="X89" s="152"/>
      <c r="Y89" s="153"/>
      <c r="Z89" s="151"/>
      <c r="AA89" s="152"/>
      <c r="AB89" s="152"/>
      <c r="AC89" s="152"/>
      <c r="AD89" s="152"/>
      <c r="AE89" s="153"/>
      <c r="AF89" s="151"/>
      <c r="AG89" s="152"/>
      <c r="AH89" s="152"/>
      <c r="AI89" s="152"/>
      <c r="AJ89" s="152"/>
      <c r="AK89" s="153"/>
      <c r="AL89" s="94"/>
      <c r="AM89" s="95"/>
      <c r="AN89" s="95"/>
      <c r="AO89" s="95"/>
      <c r="AP89" s="95"/>
      <c r="AQ89" s="96"/>
      <c r="AR89" s="147"/>
      <c r="AS89" s="147"/>
      <c r="AT89" s="147"/>
      <c r="AU89" s="147"/>
      <c r="AV89" s="147"/>
      <c r="AW89" s="147"/>
      <c r="AX89" s="100"/>
      <c r="AY89" s="100"/>
      <c r="AZ89" s="100"/>
      <c r="BA89" s="100"/>
      <c r="BB89" s="100"/>
      <c r="BC89" s="100"/>
    </row>
    <row r="90" spans="1:55" ht="12">
      <c r="A90" s="53"/>
      <c r="B90" s="142" t="s">
        <v>44</v>
      </c>
      <c r="C90" s="142"/>
      <c r="D90" s="142" t="s">
        <v>356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51"/>
      <c r="U90" s="152"/>
      <c r="V90" s="152"/>
      <c r="W90" s="152"/>
      <c r="X90" s="152"/>
      <c r="Y90" s="153"/>
      <c r="Z90" s="151"/>
      <c r="AA90" s="152"/>
      <c r="AB90" s="152"/>
      <c r="AC90" s="152"/>
      <c r="AD90" s="152"/>
      <c r="AE90" s="153"/>
      <c r="AF90" s="151"/>
      <c r="AG90" s="152"/>
      <c r="AH90" s="152"/>
      <c r="AI90" s="152"/>
      <c r="AJ90" s="152"/>
      <c r="AK90" s="153"/>
      <c r="AL90" s="94"/>
      <c r="AM90" s="95"/>
      <c r="AN90" s="95"/>
      <c r="AO90" s="95"/>
      <c r="AP90" s="95"/>
      <c r="AQ90" s="96"/>
      <c r="AR90" s="147"/>
      <c r="AS90" s="147"/>
      <c r="AT90" s="147"/>
      <c r="AU90" s="147"/>
      <c r="AV90" s="147"/>
      <c r="AW90" s="147"/>
      <c r="AX90" s="100"/>
      <c r="AY90" s="100"/>
      <c r="AZ90" s="100"/>
      <c r="BA90" s="100"/>
      <c r="BB90" s="100"/>
      <c r="BC90" s="100"/>
    </row>
    <row r="91" spans="1:55" ht="12">
      <c r="A91" s="53"/>
      <c r="B91" s="142" t="s">
        <v>45</v>
      </c>
      <c r="C91" s="142"/>
      <c r="D91" s="203" t="s">
        <v>357</v>
      </c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151"/>
      <c r="U91" s="152"/>
      <c r="V91" s="152"/>
      <c r="W91" s="152"/>
      <c r="X91" s="152"/>
      <c r="Y91" s="153"/>
      <c r="Z91" s="151"/>
      <c r="AA91" s="152"/>
      <c r="AB91" s="152"/>
      <c r="AC91" s="152"/>
      <c r="AD91" s="152"/>
      <c r="AE91" s="153"/>
      <c r="AF91" s="151"/>
      <c r="AG91" s="152"/>
      <c r="AH91" s="152"/>
      <c r="AI91" s="152"/>
      <c r="AJ91" s="152"/>
      <c r="AK91" s="153"/>
      <c r="AL91" s="94"/>
      <c r="AM91" s="95"/>
      <c r="AN91" s="95"/>
      <c r="AO91" s="95"/>
      <c r="AP91" s="95"/>
      <c r="AQ91" s="96"/>
      <c r="AR91" s="147"/>
      <c r="AS91" s="147"/>
      <c r="AT91" s="147"/>
      <c r="AU91" s="147"/>
      <c r="AV91" s="147"/>
      <c r="AW91" s="147"/>
      <c r="AX91" s="100"/>
      <c r="AY91" s="100"/>
      <c r="AZ91" s="100"/>
      <c r="BA91" s="100"/>
      <c r="BB91" s="100"/>
      <c r="BC91" s="100"/>
    </row>
    <row r="92" spans="1:55" ht="12">
      <c r="A92" s="53"/>
      <c r="B92" s="157"/>
      <c r="C92" s="157"/>
      <c r="D92" s="205" t="s">
        <v>47</v>
      </c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154" t="s">
        <v>38</v>
      </c>
      <c r="U92" s="155"/>
      <c r="V92" s="155"/>
      <c r="W92" s="155"/>
      <c r="X92" s="155"/>
      <c r="Y92" s="156"/>
      <c r="Z92" s="154" t="s">
        <v>38</v>
      </c>
      <c r="AA92" s="155"/>
      <c r="AB92" s="155"/>
      <c r="AC92" s="155"/>
      <c r="AD92" s="155"/>
      <c r="AE92" s="156"/>
      <c r="AF92" s="154" t="s">
        <v>38</v>
      </c>
      <c r="AG92" s="155"/>
      <c r="AH92" s="155"/>
      <c r="AI92" s="155"/>
      <c r="AJ92" s="155"/>
      <c r="AK92" s="156"/>
      <c r="AL92" s="97">
        <f>SUM(AL87:AQ91)</f>
        <v>0</v>
      </c>
      <c r="AM92" s="98"/>
      <c r="AN92" s="98"/>
      <c r="AO92" s="98"/>
      <c r="AP92" s="98"/>
      <c r="AQ92" s="99"/>
      <c r="AR92" s="148" t="s">
        <v>38</v>
      </c>
      <c r="AS92" s="148"/>
      <c r="AT92" s="148"/>
      <c r="AU92" s="148"/>
      <c r="AV92" s="148"/>
      <c r="AW92" s="148"/>
      <c r="AX92" s="122">
        <f>SUM(AX87:BC91)</f>
        <v>0</v>
      </c>
      <c r="AY92" s="122"/>
      <c r="AZ92" s="122"/>
      <c r="BA92" s="122"/>
      <c r="BB92" s="122"/>
      <c r="BC92" s="122"/>
    </row>
    <row r="93" spans="1:43" s="43" customFormat="1" ht="5.25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</row>
    <row r="94" spans="1:43" ht="12">
      <c r="A94" s="38"/>
      <c r="B94" s="38" t="s">
        <v>76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43" s="43" customFormat="1" ht="5.25">
      <c r="A95" s="45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</row>
    <row r="96" spans="1:55" ht="14.25">
      <c r="A96" s="53"/>
      <c r="B96" s="126"/>
      <c r="C96" s="126"/>
      <c r="D96" s="126" t="s">
        <v>62</v>
      </c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07" t="str">
        <f>T85</f>
        <v>2 lata wstecz</v>
      </c>
      <c r="U96" s="108"/>
      <c r="V96" s="108"/>
      <c r="W96" s="108"/>
      <c r="X96" s="108"/>
      <c r="Y96" s="109"/>
      <c r="Z96" s="107" t="str">
        <f>Z85</f>
        <v>Rok ubiegły</v>
      </c>
      <c r="AA96" s="108"/>
      <c r="AB96" s="108"/>
      <c r="AC96" s="108"/>
      <c r="AD96" s="108"/>
      <c r="AE96" s="109"/>
      <c r="AF96" s="126" t="str">
        <f>AF85</f>
        <v>Rok bieżący</v>
      </c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 t="s">
        <v>400</v>
      </c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</row>
    <row r="97" spans="1:55" ht="12">
      <c r="A97" s="53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 t="s">
        <v>72</v>
      </c>
      <c r="U97" s="126"/>
      <c r="V97" s="126"/>
      <c r="W97" s="126"/>
      <c r="X97" s="126"/>
      <c r="Y97" s="126"/>
      <c r="Z97" s="126" t="s">
        <v>72</v>
      </c>
      <c r="AA97" s="126"/>
      <c r="AB97" s="126"/>
      <c r="AC97" s="126"/>
      <c r="AD97" s="126"/>
      <c r="AE97" s="126"/>
      <c r="AF97" s="126" t="s">
        <v>72</v>
      </c>
      <c r="AG97" s="126"/>
      <c r="AH97" s="126"/>
      <c r="AI97" s="126"/>
      <c r="AJ97" s="126"/>
      <c r="AK97" s="126"/>
      <c r="AL97" s="126" t="s">
        <v>73</v>
      </c>
      <c r="AM97" s="126"/>
      <c r="AN97" s="126"/>
      <c r="AO97" s="126"/>
      <c r="AP97" s="126"/>
      <c r="AQ97" s="126"/>
      <c r="AR97" s="126" t="s">
        <v>72</v>
      </c>
      <c r="AS97" s="126"/>
      <c r="AT97" s="126"/>
      <c r="AU97" s="126"/>
      <c r="AV97" s="126"/>
      <c r="AW97" s="126"/>
      <c r="AX97" s="126" t="s">
        <v>73</v>
      </c>
      <c r="AY97" s="126"/>
      <c r="AZ97" s="126"/>
      <c r="BA97" s="126"/>
      <c r="BB97" s="126"/>
      <c r="BC97" s="126"/>
    </row>
    <row r="98" spans="1:55" ht="12">
      <c r="A98" s="53"/>
      <c r="B98" s="142" t="s">
        <v>27</v>
      </c>
      <c r="C98" s="142"/>
      <c r="D98" s="142" t="s">
        <v>358</v>
      </c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00"/>
      <c r="AM98" s="100"/>
      <c r="AN98" s="100"/>
      <c r="AO98" s="100"/>
      <c r="AP98" s="100"/>
      <c r="AQ98" s="100"/>
      <c r="AR98" s="147"/>
      <c r="AS98" s="147"/>
      <c r="AT98" s="147"/>
      <c r="AU98" s="147"/>
      <c r="AV98" s="147"/>
      <c r="AW98" s="147"/>
      <c r="AX98" s="100"/>
      <c r="AY98" s="100"/>
      <c r="AZ98" s="100"/>
      <c r="BA98" s="100"/>
      <c r="BB98" s="100"/>
      <c r="BC98" s="100"/>
    </row>
    <row r="99" spans="1:55" ht="12">
      <c r="A99" s="53"/>
      <c r="B99" s="142" t="s">
        <v>28</v>
      </c>
      <c r="C99" s="142"/>
      <c r="D99" s="142" t="s">
        <v>359</v>
      </c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00"/>
      <c r="AM99" s="100"/>
      <c r="AN99" s="100"/>
      <c r="AO99" s="100"/>
      <c r="AP99" s="100"/>
      <c r="AQ99" s="100"/>
      <c r="AR99" s="147"/>
      <c r="AS99" s="147"/>
      <c r="AT99" s="147"/>
      <c r="AU99" s="147"/>
      <c r="AV99" s="147"/>
      <c r="AW99" s="147"/>
      <c r="AX99" s="100"/>
      <c r="AY99" s="100"/>
      <c r="AZ99" s="100"/>
      <c r="BA99" s="100"/>
      <c r="BB99" s="100"/>
      <c r="BC99" s="100"/>
    </row>
    <row r="100" spans="1:55" ht="12">
      <c r="A100" s="53"/>
      <c r="B100" s="142" t="s">
        <v>29</v>
      </c>
      <c r="C100" s="142"/>
      <c r="D100" s="142" t="s">
        <v>360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00"/>
      <c r="AM100" s="100"/>
      <c r="AN100" s="100"/>
      <c r="AO100" s="100"/>
      <c r="AP100" s="100"/>
      <c r="AQ100" s="100"/>
      <c r="AR100" s="147"/>
      <c r="AS100" s="147"/>
      <c r="AT100" s="147"/>
      <c r="AU100" s="147"/>
      <c r="AV100" s="147"/>
      <c r="AW100" s="147"/>
      <c r="AX100" s="100"/>
      <c r="AY100" s="100"/>
      <c r="AZ100" s="100"/>
      <c r="BA100" s="100"/>
      <c r="BB100" s="100"/>
      <c r="BC100" s="100"/>
    </row>
    <row r="101" spans="1:55" ht="12">
      <c r="A101" s="53"/>
      <c r="B101" s="142" t="s">
        <v>44</v>
      </c>
      <c r="C101" s="142"/>
      <c r="D101" s="142" t="s">
        <v>361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00"/>
      <c r="AM101" s="100"/>
      <c r="AN101" s="100"/>
      <c r="AO101" s="100"/>
      <c r="AP101" s="100"/>
      <c r="AQ101" s="100"/>
      <c r="AR101" s="147"/>
      <c r="AS101" s="147"/>
      <c r="AT101" s="147"/>
      <c r="AU101" s="147"/>
      <c r="AV101" s="147"/>
      <c r="AW101" s="147"/>
      <c r="AX101" s="100"/>
      <c r="AY101" s="100"/>
      <c r="AZ101" s="100"/>
      <c r="BA101" s="100"/>
      <c r="BB101" s="100"/>
      <c r="BC101" s="100"/>
    </row>
    <row r="102" spans="1:55" ht="12">
      <c r="A102" s="53"/>
      <c r="B102" s="142" t="s">
        <v>45</v>
      </c>
      <c r="C102" s="142"/>
      <c r="D102" s="142" t="s">
        <v>362</v>
      </c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00"/>
      <c r="AM102" s="100"/>
      <c r="AN102" s="100"/>
      <c r="AO102" s="100"/>
      <c r="AP102" s="100"/>
      <c r="AQ102" s="100"/>
      <c r="AR102" s="147"/>
      <c r="AS102" s="147"/>
      <c r="AT102" s="147"/>
      <c r="AU102" s="147"/>
      <c r="AV102" s="147"/>
      <c r="AW102" s="147"/>
      <c r="AX102" s="100"/>
      <c r="AY102" s="100"/>
      <c r="AZ102" s="100"/>
      <c r="BA102" s="100"/>
      <c r="BB102" s="100"/>
      <c r="BC102" s="100"/>
    </row>
    <row r="103" spans="1:55" ht="12">
      <c r="A103" s="53"/>
      <c r="B103" s="142" t="s">
        <v>46</v>
      </c>
      <c r="C103" s="142"/>
      <c r="D103" s="142" t="s">
        <v>363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00"/>
      <c r="AM103" s="100"/>
      <c r="AN103" s="100"/>
      <c r="AO103" s="100"/>
      <c r="AP103" s="100"/>
      <c r="AQ103" s="100"/>
      <c r="AR103" s="147"/>
      <c r="AS103" s="147"/>
      <c r="AT103" s="147"/>
      <c r="AU103" s="147"/>
      <c r="AV103" s="147"/>
      <c r="AW103" s="147"/>
      <c r="AX103" s="100"/>
      <c r="AY103" s="100"/>
      <c r="AZ103" s="100"/>
      <c r="BA103" s="100"/>
      <c r="BB103" s="100"/>
      <c r="BC103" s="100"/>
    </row>
    <row r="104" spans="1:55" ht="12">
      <c r="A104" s="53"/>
      <c r="B104" s="142" t="s">
        <v>54</v>
      </c>
      <c r="C104" s="142"/>
      <c r="D104" s="142" t="s">
        <v>364</v>
      </c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00"/>
      <c r="AM104" s="100"/>
      <c r="AN104" s="100"/>
      <c r="AO104" s="100"/>
      <c r="AP104" s="100"/>
      <c r="AQ104" s="100"/>
      <c r="AR104" s="147"/>
      <c r="AS104" s="147"/>
      <c r="AT104" s="147"/>
      <c r="AU104" s="147"/>
      <c r="AV104" s="147"/>
      <c r="AW104" s="147"/>
      <c r="AX104" s="100"/>
      <c r="AY104" s="100"/>
      <c r="AZ104" s="100"/>
      <c r="BA104" s="100"/>
      <c r="BB104" s="100"/>
      <c r="BC104" s="100"/>
    </row>
    <row r="105" spans="1:55" ht="12">
      <c r="A105" s="53"/>
      <c r="B105" s="142" t="s">
        <v>55</v>
      </c>
      <c r="C105" s="142"/>
      <c r="D105" s="203" t="s">
        <v>75</v>
      </c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00"/>
      <c r="AM105" s="100"/>
      <c r="AN105" s="100"/>
      <c r="AO105" s="100"/>
      <c r="AP105" s="100"/>
      <c r="AQ105" s="100"/>
      <c r="AR105" s="147"/>
      <c r="AS105" s="147"/>
      <c r="AT105" s="147"/>
      <c r="AU105" s="147"/>
      <c r="AV105" s="147"/>
      <c r="AW105" s="147"/>
      <c r="AX105" s="100"/>
      <c r="AY105" s="100"/>
      <c r="AZ105" s="100"/>
      <c r="BA105" s="100"/>
      <c r="BB105" s="100"/>
      <c r="BC105" s="100"/>
    </row>
    <row r="106" spans="1:55" ht="12">
      <c r="A106" s="53"/>
      <c r="B106" s="157"/>
      <c r="C106" s="157"/>
      <c r="D106" s="205" t="s">
        <v>47</v>
      </c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148" t="s">
        <v>38</v>
      </c>
      <c r="U106" s="148"/>
      <c r="V106" s="148"/>
      <c r="W106" s="148"/>
      <c r="X106" s="148"/>
      <c r="Y106" s="148"/>
      <c r="Z106" s="148" t="s">
        <v>38</v>
      </c>
      <c r="AA106" s="148"/>
      <c r="AB106" s="148"/>
      <c r="AC106" s="148"/>
      <c r="AD106" s="148"/>
      <c r="AE106" s="148"/>
      <c r="AF106" s="148" t="s">
        <v>38</v>
      </c>
      <c r="AG106" s="148"/>
      <c r="AH106" s="148"/>
      <c r="AI106" s="148"/>
      <c r="AJ106" s="148"/>
      <c r="AK106" s="148"/>
      <c r="AL106" s="122">
        <f>SUM(AL98:AQ105)</f>
        <v>0</v>
      </c>
      <c r="AM106" s="122"/>
      <c r="AN106" s="122"/>
      <c r="AO106" s="122"/>
      <c r="AP106" s="122"/>
      <c r="AQ106" s="122"/>
      <c r="AR106" s="148" t="s">
        <v>38</v>
      </c>
      <c r="AS106" s="148"/>
      <c r="AT106" s="148"/>
      <c r="AU106" s="148"/>
      <c r="AV106" s="148"/>
      <c r="AW106" s="148"/>
      <c r="AX106" s="122">
        <f>SUM(AX98:BC105)</f>
        <v>0</v>
      </c>
      <c r="AY106" s="122"/>
      <c r="AZ106" s="122"/>
      <c r="BA106" s="122"/>
      <c r="BB106" s="122"/>
      <c r="BC106" s="122"/>
    </row>
    <row r="107" spans="1:43" s="43" customFormat="1" ht="5.25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</row>
    <row r="108" spans="1:43" ht="12">
      <c r="A108" s="38"/>
      <c r="B108" s="38" t="s">
        <v>79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</row>
    <row r="109" spans="1:43" s="43" customFormat="1" ht="5.25">
      <c r="A109" s="45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</row>
    <row r="110" spans="1:43" ht="12" customHeight="1">
      <c r="A110" s="53"/>
      <c r="B110" s="209"/>
      <c r="C110" s="209"/>
      <c r="D110" s="213" t="s">
        <v>62</v>
      </c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09" t="s">
        <v>171</v>
      </c>
      <c r="Z110" s="209"/>
      <c r="AA110" s="209"/>
      <c r="AB110" s="209"/>
      <c r="AC110" s="209"/>
      <c r="AD110" s="209"/>
      <c r="AE110" s="209"/>
      <c r="AF110" s="209"/>
      <c r="AG110" s="209" t="s">
        <v>172</v>
      </c>
      <c r="AH110" s="209"/>
      <c r="AI110" s="209"/>
      <c r="AJ110" s="209" t="s">
        <v>73</v>
      </c>
      <c r="AK110" s="209"/>
      <c r="AL110" s="209"/>
      <c r="AM110" s="209"/>
      <c r="AN110" s="209"/>
      <c r="AO110" s="209"/>
      <c r="AP110" s="209"/>
      <c r="AQ110" s="209"/>
    </row>
    <row r="111" spans="1:43" ht="12">
      <c r="A111" s="53"/>
      <c r="B111" s="157" t="s">
        <v>27</v>
      </c>
      <c r="C111" s="157"/>
      <c r="D111" s="142" t="s">
        <v>80</v>
      </c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212"/>
      <c r="Z111" s="212"/>
      <c r="AA111" s="212"/>
      <c r="AB111" s="212"/>
      <c r="AC111" s="212"/>
      <c r="AD111" s="212"/>
      <c r="AE111" s="212"/>
      <c r="AF111" s="212"/>
      <c r="AG111" s="147"/>
      <c r="AH111" s="147"/>
      <c r="AI111" s="147"/>
      <c r="AJ111" s="100"/>
      <c r="AK111" s="100"/>
      <c r="AL111" s="100"/>
      <c r="AM111" s="100"/>
      <c r="AN111" s="100"/>
      <c r="AO111" s="100"/>
      <c r="AP111" s="100"/>
      <c r="AQ111" s="100"/>
    </row>
    <row r="112" spans="1:43" ht="12">
      <c r="A112" s="53"/>
      <c r="B112" s="157" t="s">
        <v>28</v>
      </c>
      <c r="C112" s="157"/>
      <c r="D112" s="142" t="s">
        <v>81</v>
      </c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212"/>
      <c r="Z112" s="212"/>
      <c r="AA112" s="212"/>
      <c r="AB112" s="212"/>
      <c r="AC112" s="212"/>
      <c r="AD112" s="212"/>
      <c r="AE112" s="212"/>
      <c r="AF112" s="212"/>
      <c r="AG112" s="147"/>
      <c r="AH112" s="147"/>
      <c r="AI112" s="147"/>
      <c r="AJ112" s="100"/>
      <c r="AK112" s="100"/>
      <c r="AL112" s="100"/>
      <c r="AM112" s="100"/>
      <c r="AN112" s="100"/>
      <c r="AO112" s="100"/>
      <c r="AP112" s="100"/>
      <c r="AQ112" s="100"/>
    </row>
    <row r="113" spans="1:43" ht="12">
      <c r="A113" s="53"/>
      <c r="B113" s="157" t="s">
        <v>29</v>
      </c>
      <c r="C113" s="157"/>
      <c r="D113" s="142" t="s">
        <v>82</v>
      </c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212"/>
      <c r="Z113" s="212"/>
      <c r="AA113" s="212"/>
      <c r="AB113" s="212"/>
      <c r="AC113" s="212"/>
      <c r="AD113" s="212"/>
      <c r="AE113" s="212"/>
      <c r="AF113" s="212"/>
      <c r="AG113" s="147"/>
      <c r="AH113" s="147"/>
      <c r="AI113" s="147"/>
      <c r="AJ113" s="100"/>
      <c r="AK113" s="100"/>
      <c r="AL113" s="100"/>
      <c r="AM113" s="100"/>
      <c r="AN113" s="100"/>
      <c r="AO113" s="100"/>
      <c r="AP113" s="100"/>
      <c r="AQ113" s="100"/>
    </row>
    <row r="114" spans="1:43" ht="12">
      <c r="A114" s="53"/>
      <c r="B114" s="157" t="s">
        <v>44</v>
      </c>
      <c r="C114" s="157"/>
      <c r="D114" s="142" t="s">
        <v>83</v>
      </c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212"/>
      <c r="Z114" s="212"/>
      <c r="AA114" s="212"/>
      <c r="AB114" s="212"/>
      <c r="AC114" s="212"/>
      <c r="AD114" s="212"/>
      <c r="AE114" s="212"/>
      <c r="AF114" s="212"/>
      <c r="AG114" s="147"/>
      <c r="AH114" s="147"/>
      <c r="AI114" s="147"/>
      <c r="AJ114" s="100"/>
      <c r="AK114" s="100"/>
      <c r="AL114" s="100"/>
      <c r="AM114" s="100"/>
      <c r="AN114" s="100"/>
      <c r="AO114" s="100"/>
      <c r="AP114" s="100"/>
      <c r="AQ114" s="100"/>
    </row>
    <row r="115" spans="1:43" ht="12">
      <c r="A115" s="53"/>
      <c r="B115" s="157" t="s">
        <v>45</v>
      </c>
      <c r="C115" s="157"/>
      <c r="D115" s="158" t="s">
        <v>376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60"/>
      <c r="Y115" s="161"/>
      <c r="Z115" s="162"/>
      <c r="AA115" s="162"/>
      <c r="AB115" s="162"/>
      <c r="AC115" s="162"/>
      <c r="AD115" s="162"/>
      <c r="AE115" s="162"/>
      <c r="AF115" s="163"/>
      <c r="AG115" s="151"/>
      <c r="AH115" s="152"/>
      <c r="AI115" s="153"/>
      <c r="AJ115" s="94"/>
      <c r="AK115" s="95"/>
      <c r="AL115" s="95"/>
      <c r="AM115" s="95"/>
      <c r="AN115" s="95"/>
      <c r="AO115" s="95"/>
      <c r="AP115" s="95"/>
      <c r="AQ115" s="96"/>
    </row>
    <row r="116" spans="1:43" ht="12">
      <c r="A116" s="53"/>
      <c r="B116" s="157" t="s">
        <v>46</v>
      </c>
      <c r="C116" s="157"/>
      <c r="D116" s="203" t="s">
        <v>75</v>
      </c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12"/>
      <c r="Z116" s="212"/>
      <c r="AA116" s="212"/>
      <c r="AB116" s="212"/>
      <c r="AC116" s="212"/>
      <c r="AD116" s="212"/>
      <c r="AE116" s="212"/>
      <c r="AF116" s="212"/>
      <c r="AG116" s="147"/>
      <c r="AH116" s="147"/>
      <c r="AI116" s="147"/>
      <c r="AJ116" s="100"/>
      <c r="AK116" s="100"/>
      <c r="AL116" s="100"/>
      <c r="AM116" s="100"/>
      <c r="AN116" s="100"/>
      <c r="AO116" s="100"/>
      <c r="AP116" s="100"/>
      <c r="AQ116" s="100"/>
    </row>
    <row r="117" spans="1:43" ht="12">
      <c r="A117" s="53"/>
      <c r="B117" s="202"/>
      <c r="C117" s="202"/>
      <c r="D117" s="205" t="s">
        <v>30</v>
      </c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2" t="s">
        <v>38</v>
      </c>
      <c r="Z117" s="202"/>
      <c r="AA117" s="202"/>
      <c r="AB117" s="202"/>
      <c r="AC117" s="202"/>
      <c r="AD117" s="202"/>
      <c r="AE117" s="202"/>
      <c r="AF117" s="202"/>
      <c r="AG117" s="214" t="s">
        <v>38</v>
      </c>
      <c r="AH117" s="214"/>
      <c r="AI117" s="214"/>
      <c r="AJ117" s="206">
        <f>SUM(AJ111:AQ116)</f>
        <v>0</v>
      </c>
      <c r="AK117" s="206"/>
      <c r="AL117" s="206"/>
      <c r="AM117" s="206"/>
      <c r="AN117" s="206"/>
      <c r="AO117" s="206"/>
      <c r="AP117" s="206"/>
      <c r="AQ117" s="206"/>
    </row>
    <row r="118" spans="1:43" s="43" customFormat="1" ht="5.25">
      <c r="A118" s="45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</row>
    <row r="119" spans="1:43" ht="12">
      <c r="A119" s="40" t="s">
        <v>84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</row>
    <row r="120" spans="1:43" s="43" customFormat="1" ht="5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</row>
    <row r="121" spans="1:43" ht="12">
      <c r="A121" s="38"/>
      <c r="B121" s="38" t="s">
        <v>85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177"/>
      <c r="AC121" s="177"/>
      <c r="AD121" s="177"/>
      <c r="AE121" s="177"/>
      <c r="AF121" s="177"/>
      <c r="AG121" s="177"/>
      <c r="AH121" s="177"/>
      <c r="AI121" s="177"/>
      <c r="AJ121" s="38"/>
      <c r="AK121" s="38"/>
      <c r="AL121" s="38"/>
      <c r="AM121" s="38"/>
      <c r="AN121" s="38"/>
      <c r="AO121" s="38"/>
      <c r="AP121" s="38"/>
      <c r="AQ121" s="38"/>
    </row>
    <row r="122" spans="1:43" ht="12">
      <c r="A122" s="38"/>
      <c r="B122" s="38" t="s">
        <v>86</v>
      </c>
      <c r="C122" s="38"/>
      <c r="D122" s="38"/>
      <c r="E122" s="38"/>
      <c r="F122" s="38"/>
      <c r="G122" s="38"/>
      <c r="H122" s="38"/>
      <c r="I122" s="38"/>
      <c r="J122" s="38"/>
      <c r="K122" s="177"/>
      <c r="L122" s="177"/>
      <c r="M122" s="177"/>
      <c r="N122" s="177"/>
      <c r="O122" s="177"/>
      <c r="P122" s="177"/>
      <c r="Q122" s="177"/>
      <c r="R122" s="177"/>
      <c r="S122" s="38"/>
      <c r="T122" s="38"/>
      <c r="U122" s="38"/>
      <c r="V122" s="38"/>
      <c r="W122" s="38"/>
      <c r="X122" s="38"/>
      <c r="Y122" s="38"/>
      <c r="Z122" s="38"/>
      <c r="AA122" s="38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8"/>
      <c r="AN122" s="38"/>
      <c r="AO122" s="38"/>
      <c r="AP122" s="38"/>
      <c r="AQ122" s="38"/>
    </row>
    <row r="123" spans="1:43" s="43" customFormat="1" ht="5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6"/>
      <c r="L123" s="46"/>
      <c r="M123" s="46"/>
      <c r="N123" s="46"/>
      <c r="O123" s="46"/>
      <c r="P123" s="46"/>
      <c r="Q123" s="46"/>
      <c r="R123" s="46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</row>
    <row r="124" spans="1:43" ht="12">
      <c r="A124" s="38" t="s">
        <v>401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177"/>
      <c r="AB124" s="177"/>
      <c r="AC124" s="177"/>
      <c r="AD124" s="177"/>
      <c r="AE124" s="177"/>
      <c r="AF124" s="177"/>
      <c r="AG124" s="177"/>
      <c r="AH124" s="177"/>
      <c r="AI124" s="38"/>
      <c r="AJ124" s="38"/>
      <c r="AK124" s="38"/>
      <c r="AL124" s="38"/>
      <c r="AM124" s="38"/>
      <c r="AN124" s="38"/>
      <c r="AO124" s="38"/>
      <c r="AP124" s="38"/>
      <c r="AQ124" s="38"/>
    </row>
    <row r="125" spans="1:43" s="43" customFormat="1" ht="5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6"/>
      <c r="AB125" s="46"/>
      <c r="AC125" s="46"/>
      <c r="AD125" s="46"/>
      <c r="AE125" s="46"/>
      <c r="AF125" s="46"/>
      <c r="AG125" s="46"/>
      <c r="AH125" s="46"/>
      <c r="AI125" s="45"/>
      <c r="AJ125" s="45"/>
      <c r="AK125" s="45"/>
      <c r="AL125" s="45"/>
      <c r="AM125" s="45"/>
      <c r="AN125" s="45"/>
      <c r="AO125" s="45"/>
      <c r="AP125" s="45"/>
      <c r="AQ125" s="45"/>
    </row>
    <row r="126" spans="1:43" ht="12">
      <c r="A126" s="40" t="s">
        <v>87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</row>
    <row r="127" spans="1:43" s="43" customFormat="1" ht="5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</row>
    <row r="128" spans="1:43" ht="12">
      <c r="A128" s="38"/>
      <c r="B128" s="38" t="s">
        <v>402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</row>
    <row r="129" spans="1:43" s="43" customFormat="1" ht="5.25">
      <c r="A129" s="45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</row>
    <row r="130" spans="1:43" ht="69.75" customHeight="1">
      <c r="A130" s="53"/>
      <c r="B130" s="170" t="s">
        <v>368</v>
      </c>
      <c r="C130" s="171"/>
      <c r="D130" s="171"/>
      <c r="E130" s="171"/>
      <c r="F130" s="171"/>
      <c r="G130" s="171"/>
      <c r="H130" s="172"/>
      <c r="I130" s="150" t="s">
        <v>390</v>
      </c>
      <c r="J130" s="150"/>
      <c r="K130" s="150"/>
      <c r="L130" s="150"/>
      <c r="M130" s="150"/>
      <c r="N130" s="150" t="s">
        <v>370</v>
      </c>
      <c r="O130" s="150"/>
      <c r="P130" s="150"/>
      <c r="Q130" s="150"/>
      <c r="R130" s="150"/>
      <c r="S130" s="150" t="s">
        <v>371</v>
      </c>
      <c r="T130" s="150"/>
      <c r="U130" s="150"/>
      <c r="V130" s="150"/>
      <c r="W130" s="150"/>
      <c r="X130" s="150" t="s">
        <v>372</v>
      </c>
      <c r="Y130" s="150"/>
      <c r="Z130" s="150"/>
      <c r="AA130" s="150"/>
      <c r="AB130" s="150"/>
      <c r="AC130" s="170" t="s">
        <v>405</v>
      </c>
      <c r="AD130" s="171"/>
      <c r="AE130" s="171"/>
      <c r="AF130" s="171"/>
      <c r="AG130" s="171"/>
      <c r="AH130" s="171"/>
      <c r="AI130" s="171"/>
      <c r="AJ130" s="172"/>
      <c r="AK130" s="170" t="s">
        <v>373</v>
      </c>
      <c r="AL130" s="171"/>
      <c r="AM130" s="171"/>
      <c r="AN130" s="171"/>
      <c r="AO130" s="171"/>
      <c r="AP130" s="171"/>
      <c r="AQ130" s="172"/>
    </row>
    <row r="131" spans="1:43" ht="12">
      <c r="A131" s="5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73"/>
      <c r="T131" s="173"/>
      <c r="U131" s="173"/>
      <c r="V131" s="173"/>
      <c r="W131" s="173"/>
      <c r="X131" s="143"/>
      <c r="Y131" s="143"/>
      <c r="Z131" s="143"/>
      <c r="AA131" s="143"/>
      <c r="AB131" s="143"/>
      <c r="AC131" s="255"/>
      <c r="AD131" s="256"/>
      <c r="AE131" s="256"/>
      <c r="AF131" s="256"/>
      <c r="AG131" s="256"/>
      <c r="AH131" s="256"/>
      <c r="AI131" s="256"/>
      <c r="AJ131" s="257"/>
      <c r="AK131" s="255"/>
      <c r="AL131" s="256"/>
      <c r="AM131" s="256"/>
      <c r="AN131" s="256"/>
      <c r="AO131" s="256"/>
      <c r="AP131" s="256"/>
      <c r="AQ131" s="257"/>
    </row>
    <row r="132" spans="1:43" ht="12">
      <c r="A132" s="5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73"/>
      <c r="T132" s="173"/>
      <c r="U132" s="173"/>
      <c r="V132" s="173"/>
      <c r="W132" s="173"/>
      <c r="X132" s="143"/>
      <c r="Y132" s="143"/>
      <c r="Z132" s="143"/>
      <c r="AA132" s="143"/>
      <c r="AB132" s="143"/>
      <c r="AC132" s="255"/>
      <c r="AD132" s="256"/>
      <c r="AE132" s="256"/>
      <c r="AF132" s="256"/>
      <c r="AG132" s="256"/>
      <c r="AH132" s="256"/>
      <c r="AI132" s="256"/>
      <c r="AJ132" s="257"/>
      <c r="AK132" s="255"/>
      <c r="AL132" s="256"/>
      <c r="AM132" s="256"/>
      <c r="AN132" s="256"/>
      <c r="AO132" s="256"/>
      <c r="AP132" s="256"/>
      <c r="AQ132" s="257"/>
    </row>
    <row r="133" spans="1:43" ht="12">
      <c r="A133" s="5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73"/>
      <c r="T133" s="173"/>
      <c r="U133" s="173"/>
      <c r="V133" s="173"/>
      <c r="W133" s="173"/>
      <c r="X133" s="143"/>
      <c r="Y133" s="143"/>
      <c r="Z133" s="143"/>
      <c r="AA133" s="143"/>
      <c r="AB133" s="143"/>
      <c r="AC133" s="255"/>
      <c r="AD133" s="256"/>
      <c r="AE133" s="256"/>
      <c r="AF133" s="256"/>
      <c r="AG133" s="256"/>
      <c r="AH133" s="256"/>
      <c r="AI133" s="256"/>
      <c r="AJ133" s="257"/>
      <c r="AK133" s="255"/>
      <c r="AL133" s="256"/>
      <c r="AM133" s="256"/>
      <c r="AN133" s="256"/>
      <c r="AO133" s="256"/>
      <c r="AP133" s="256"/>
      <c r="AQ133" s="257"/>
    </row>
    <row r="134" spans="1:43" ht="12">
      <c r="A134" s="5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73"/>
      <c r="T134" s="173"/>
      <c r="U134" s="173"/>
      <c r="V134" s="173"/>
      <c r="W134" s="173"/>
      <c r="X134" s="143"/>
      <c r="Y134" s="143"/>
      <c r="Z134" s="143"/>
      <c r="AA134" s="143"/>
      <c r="AB134" s="143"/>
      <c r="AC134" s="255"/>
      <c r="AD134" s="256"/>
      <c r="AE134" s="256"/>
      <c r="AF134" s="256"/>
      <c r="AG134" s="256"/>
      <c r="AH134" s="256"/>
      <c r="AI134" s="256"/>
      <c r="AJ134" s="257"/>
      <c r="AK134" s="255"/>
      <c r="AL134" s="256"/>
      <c r="AM134" s="256"/>
      <c r="AN134" s="256"/>
      <c r="AO134" s="256"/>
      <c r="AP134" s="256"/>
      <c r="AQ134" s="257"/>
    </row>
    <row r="135" spans="1:43" ht="12">
      <c r="A135" s="5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73"/>
      <c r="T135" s="173"/>
      <c r="U135" s="173"/>
      <c r="V135" s="173"/>
      <c r="W135" s="173"/>
      <c r="X135" s="143"/>
      <c r="Y135" s="143"/>
      <c r="Z135" s="143"/>
      <c r="AA135" s="143"/>
      <c r="AB135" s="143"/>
      <c r="AC135" s="255"/>
      <c r="AD135" s="256"/>
      <c r="AE135" s="256"/>
      <c r="AF135" s="256"/>
      <c r="AG135" s="256"/>
      <c r="AH135" s="256"/>
      <c r="AI135" s="256"/>
      <c r="AJ135" s="257"/>
      <c r="AK135" s="255"/>
      <c r="AL135" s="256"/>
      <c r="AM135" s="256"/>
      <c r="AN135" s="256"/>
      <c r="AO135" s="256"/>
      <c r="AP135" s="256"/>
      <c r="AQ135" s="257"/>
    </row>
    <row r="136" spans="1:43" ht="12">
      <c r="A136" s="5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73"/>
      <c r="T136" s="173"/>
      <c r="U136" s="173"/>
      <c r="V136" s="173"/>
      <c r="W136" s="173"/>
      <c r="X136" s="143"/>
      <c r="Y136" s="143"/>
      <c r="Z136" s="143"/>
      <c r="AA136" s="143"/>
      <c r="AB136" s="143"/>
      <c r="AC136" s="255"/>
      <c r="AD136" s="256"/>
      <c r="AE136" s="256"/>
      <c r="AF136" s="256"/>
      <c r="AG136" s="256"/>
      <c r="AH136" s="256"/>
      <c r="AI136" s="256"/>
      <c r="AJ136" s="257"/>
      <c r="AK136" s="255"/>
      <c r="AL136" s="256"/>
      <c r="AM136" s="256"/>
      <c r="AN136" s="256"/>
      <c r="AO136" s="256"/>
      <c r="AP136" s="256"/>
      <c r="AQ136" s="257"/>
    </row>
    <row r="137" spans="1:43" ht="12">
      <c r="A137" s="5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73"/>
      <c r="T137" s="173"/>
      <c r="U137" s="173"/>
      <c r="V137" s="173"/>
      <c r="W137" s="173"/>
      <c r="X137" s="143"/>
      <c r="Y137" s="143"/>
      <c r="Z137" s="143"/>
      <c r="AA137" s="143"/>
      <c r="AB137" s="143"/>
      <c r="AC137" s="255"/>
      <c r="AD137" s="256"/>
      <c r="AE137" s="256"/>
      <c r="AF137" s="256"/>
      <c r="AG137" s="256"/>
      <c r="AH137" s="256"/>
      <c r="AI137" s="256"/>
      <c r="AJ137" s="257"/>
      <c r="AK137" s="255"/>
      <c r="AL137" s="256"/>
      <c r="AM137" s="256"/>
      <c r="AN137" s="256"/>
      <c r="AO137" s="256"/>
      <c r="AP137" s="256"/>
      <c r="AQ137" s="257"/>
    </row>
    <row r="138" spans="1:43" s="43" customFormat="1" ht="5.25">
      <c r="A138" s="45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ht="12">
      <c r="A139" s="53"/>
      <c r="B139" s="258" t="s">
        <v>403</v>
      </c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55"/>
      <c r="AG139" s="38"/>
      <c r="AH139" s="38"/>
      <c r="AI139" s="177"/>
      <c r="AJ139" s="177"/>
      <c r="AK139" s="177"/>
      <c r="AL139" s="177"/>
      <c r="AM139" s="177"/>
      <c r="AN139" s="177"/>
      <c r="AO139" s="177"/>
      <c r="AP139" s="177"/>
      <c r="AQ139" s="38"/>
    </row>
    <row r="140" spans="1:43" s="43" customFormat="1" ht="5.25">
      <c r="A140" s="45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</row>
    <row r="141" spans="1:43" ht="12">
      <c r="A141" s="38"/>
      <c r="B141" s="38" t="s">
        <v>374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</row>
    <row r="142" spans="1:44" ht="12">
      <c r="A142" s="38"/>
      <c r="B142" s="38" t="s">
        <v>94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177"/>
      <c r="U142" s="177"/>
      <c r="V142" s="177"/>
      <c r="W142" s="177"/>
      <c r="X142" s="177"/>
      <c r="Y142" s="177"/>
      <c r="Z142" s="177"/>
      <c r="AA142" s="177"/>
      <c r="AB142" s="38"/>
      <c r="AC142" s="38"/>
      <c r="AD142" s="38"/>
      <c r="AE142" s="38"/>
      <c r="AF142" s="38"/>
      <c r="AG142" s="38"/>
      <c r="AH142" s="38"/>
      <c r="AI142" s="38"/>
      <c r="AJ142" s="38"/>
      <c r="AK142" s="56"/>
      <c r="AL142" s="56"/>
      <c r="AM142" s="56"/>
      <c r="AN142" s="56"/>
      <c r="AO142" s="56"/>
      <c r="AP142" s="56"/>
      <c r="AQ142" s="56"/>
      <c r="AR142" s="57"/>
    </row>
    <row r="143" spans="1:43" ht="12">
      <c r="A143" s="38"/>
      <c r="B143" s="38" t="s">
        <v>95</v>
      </c>
      <c r="C143" s="38"/>
      <c r="D143" s="38"/>
      <c r="E143" s="38"/>
      <c r="F143" s="38"/>
      <c r="G143" s="38"/>
      <c r="H143" s="38"/>
      <c r="I143" s="38"/>
      <c r="J143" s="38"/>
      <c r="K143" s="177"/>
      <c r="L143" s="177"/>
      <c r="M143" s="177"/>
      <c r="N143" s="177"/>
      <c r="O143" s="177"/>
      <c r="P143" s="177"/>
      <c r="Q143" s="177"/>
      <c r="R143" s="177"/>
      <c r="S143" s="38"/>
      <c r="T143" s="39"/>
      <c r="U143" s="39"/>
      <c r="V143" s="39"/>
      <c r="W143" s="39"/>
      <c r="X143" s="39"/>
      <c r="Y143" s="39"/>
      <c r="Z143" s="39"/>
      <c r="AA143" s="39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</row>
    <row r="144" spans="1:43" s="43" customFormat="1" ht="5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6"/>
      <c r="L144" s="46"/>
      <c r="M144" s="46"/>
      <c r="N144" s="46"/>
      <c r="O144" s="46"/>
      <c r="P144" s="46"/>
      <c r="Q144" s="46"/>
      <c r="R144" s="46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</row>
    <row r="145" spans="1:43" ht="12">
      <c r="A145" s="40" t="s">
        <v>96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</row>
    <row r="146" spans="1:43" ht="12">
      <c r="A146" s="38"/>
      <c r="B146" s="58" t="s">
        <v>97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</row>
    <row r="147" spans="1:43" ht="12">
      <c r="A147" s="53"/>
      <c r="B147" s="215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7"/>
    </row>
    <row r="148" spans="1:43" ht="12">
      <c r="A148" s="53"/>
      <c r="B148" s="218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20"/>
    </row>
    <row r="149" spans="1:43" ht="12">
      <c r="A149" s="38"/>
      <c r="B149" s="39" t="s">
        <v>98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</row>
    <row r="150" spans="1:43" ht="12">
      <c r="A150" s="38"/>
      <c r="B150" s="215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  <c r="AE150" s="216"/>
      <c r="AF150" s="216"/>
      <c r="AG150" s="216"/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7"/>
    </row>
    <row r="151" spans="1:43" ht="12">
      <c r="A151" s="38"/>
      <c r="B151" s="218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20"/>
    </row>
    <row r="152" spans="1:43" ht="12">
      <c r="A152" s="38"/>
      <c r="B152" s="39" t="s">
        <v>99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</row>
    <row r="153" spans="1:43" ht="12">
      <c r="A153" s="38"/>
      <c r="B153" s="215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7"/>
    </row>
    <row r="154" spans="1:43" ht="12">
      <c r="A154" s="38"/>
      <c r="B154" s="218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20"/>
    </row>
    <row r="155" spans="1:43" s="43" customFormat="1" ht="5.25">
      <c r="A155" s="45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</row>
    <row r="156" spans="1:43" ht="12">
      <c r="A156" s="40" t="s">
        <v>100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</row>
    <row r="157" spans="1:43" s="43" customFormat="1" ht="5.25">
      <c r="A157" s="41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</row>
    <row r="158" spans="1:43" ht="12">
      <c r="A158" s="38"/>
      <c r="B158" s="38" t="s">
        <v>101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</row>
    <row r="159" spans="1:43" s="43" customFormat="1" ht="5.25">
      <c r="A159" s="45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</row>
    <row r="160" spans="1:48" ht="24" customHeight="1">
      <c r="A160" s="60"/>
      <c r="B160" s="149" t="s">
        <v>62</v>
      </c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 t="str">
        <f>T85</f>
        <v>2 lata wstecz</v>
      </c>
      <c r="O160" s="149"/>
      <c r="P160" s="149"/>
      <c r="Q160" s="149"/>
      <c r="R160" s="149"/>
      <c r="S160" s="149" t="str">
        <f>Z85</f>
        <v>Rok ubiegły</v>
      </c>
      <c r="T160" s="149"/>
      <c r="U160" s="149"/>
      <c r="V160" s="149"/>
      <c r="W160" s="149"/>
      <c r="X160" s="149" t="str">
        <f>AF85</f>
        <v>Rok bieżący</v>
      </c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 t="s">
        <v>400</v>
      </c>
      <c r="AS160" s="149"/>
      <c r="AT160" s="149"/>
      <c r="AU160" s="149"/>
      <c r="AV160" s="149"/>
    </row>
    <row r="161" spans="1:48" ht="24" customHeight="1">
      <c r="A161" s="60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50" t="s">
        <v>103</v>
      </c>
      <c r="O161" s="150"/>
      <c r="P161" s="150"/>
      <c r="Q161" s="150"/>
      <c r="R161" s="150"/>
      <c r="S161" s="150" t="s">
        <v>103</v>
      </c>
      <c r="T161" s="150"/>
      <c r="U161" s="150"/>
      <c r="V161" s="150"/>
      <c r="W161" s="150"/>
      <c r="X161" s="150" t="s">
        <v>104</v>
      </c>
      <c r="Y161" s="150"/>
      <c r="Z161" s="150"/>
      <c r="AA161" s="150"/>
      <c r="AB161" s="150"/>
      <c r="AC161" s="150" t="s">
        <v>105</v>
      </c>
      <c r="AD161" s="150"/>
      <c r="AE161" s="150"/>
      <c r="AF161" s="150"/>
      <c r="AG161" s="150"/>
      <c r="AH161" s="150" t="s">
        <v>106</v>
      </c>
      <c r="AI161" s="150"/>
      <c r="AJ161" s="150"/>
      <c r="AK161" s="150"/>
      <c r="AL161" s="150"/>
      <c r="AM161" s="150" t="s">
        <v>107</v>
      </c>
      <c r="AN161" s="150"/>
      <c r="AO161" s="150"/>
      <c r="AP161" s="150"/>
      <c r="AQ161" s="150"/>
      <c r="AR161" s="150" t="s">
        <v>107</v>
      </c>
      <c r="AS161" s="150"/>
      <c r="AT161" s="150"/>
      <c r="AU161" s="150"/>
      <c r="AV161" s="150"/>
    </row>
    <row r="162" spans="1:48" ht="12">
      <c r="A162" s="53"/>
      <c r="B162" s="144" t="s">
        <v>108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6"/>
    </row>
    <row r="163" spans="1:48" ht="12">
      <c r="A163" s="53"/>
      <c r="B163" s="142" t="s">
        <v>27</v>
      </c>
      <c r="C163" s="142"/>
      <c r="D163" s="142" t="s">
        <v>110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00"/>
      <c r="AI163" s="100"/>
      <c r="AJ163" s="100"/>
      <c r="AK163" s="100"/>
      <c r="AL163" s="100"/>
      <c r="AM163" s="127">
        <f aca="true" t="shared" si="0" ref="AM163:AM174">X163*AC163*AH163</f>
        <v>0</v>
      </c>
      <c r="AN163" s="127"/>
      <c r="AO163" s="127"/>
      <c r="AP163" s="127"/>
      <c r="AQ163" s="127"/>
      <c r="AR163" s="100"/>
      <c r="AS163" s="100"/>
      <c r="AT163" s="100"/>
      <c r="AU163" s="100"/>
      <c r="AV163" s="100"/>
    </row>
    <row r="164" spans="1:48" ht="12">
      <c r="A164" s="53"/>
      <c r="B164" s="142" t="s">
        <v>28</v>
      </c>
      <c r="C164" s="142"/>
      <c r="D164" s="142" t="s">
        <v>111</v>
      </c>
      <c r="E164" s="142"/>
      <c r="F164" s="142"/>
      <c r="G164" s="142"/>
      <c r="H164" s="142"/>
      <c r="I164" s="142"/>
      <c r="J164" s="142"/>
      <c r="K164" s="142"/>
      <c r="L164" s="142"/>
      <c r="M164" s="142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00"/>
      <c r="AI164" s="100"/>
      <c r="AJ164" s="100"/>
      <c r="AK164" s="100"/>
      <c r="AL164" s="100"/>
      <c r="AM164" s="127">
        <f t="shared" si="0"/>
        <v>0</v>
      </c>
      <c r="AN164" s="127"/>
      <c r="AO164" s="127"/>
      <c r="AP164" s="127"/>
      <c r="AQ164" s="127"/>
      <c r="AR164" s="100"/>
      <c r="AS164" s="100"/>
      <c r="AT164" s="100"/>
      <c r="AU164" s="100"/>
      <c r="AV164" s="100"/>
    </row>
    <row r="165" spans="1:48" ht="12">
      <c r="A165" s="53"/>
      <c r="B165" s="142" t="s">
        <v>29</v>
      </c>
      <c r="C165" s="142"/>
      <c r="D165" s="142" t="s">
        <v>112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00"/>
      <c r="AI165" s="100"/>
      <c r="AJ165" s="100"/>
      <c r="AK165" s="100"/>
      <c r="AL165" s="100"/>
      <c r="AM165" s="127">
        <f t="shared" si="0"/>
        <v>0</v>
      </c>
      <c r="AN165" s="127"/>
      <c r="AO165" s="127"/>
      <c r="AP165" s="127"/>
      <c r="AQ165" s="127"/>
      <c r="AR165" s="100"/>
      <c r="AS165" s="100"/>
      <c r="AT165" s="100"/>
      <c r="AU165" s="100"/>
      <c r="AV165" s="100"/>
    </row>
    <row r="166" spans="1:48" ht="12">
      <c r="A166" s="53"/>
      <c r="B166" s="142" t="s">
        <v>44</v>
      </c>
      <c r="C166" s="142"/>
      <c r="D166" s="142" t="s">
        <v>113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00"/>
      <c r="AI166" s="100"/>
      <c r="AJ166" s="100"/>
      <c r="AK166" s="100"/>
      <c r="AL166" s="100"/>
      <c r="AM166" s="127">
        <f t="shared" si="0"/>
        <v>0</v>
      </c>
      <c r="AN166" s="127"/>
      <c r="AO166" s="127"/>
      <c r="AP166" s="127"/>
      <c r="AQ166" s="127"/>
      <c r="AR166" s="100"/>
      <c r="AS166" s="100"/>
      <c r="AT166" s="100"/>
      <c r="AU166" s="100"/>
      <c r="AV166" s="100"/>
    </row>
    <row r="167" spans="1:48" ht="12">
      <c r="A167" s="53"/>
      <c r="B167" s="142" t="s">
        <v>45</v>
      </c>
      <c r="C167" s="142"/>
      <c r="D167" s="142" t="s">
        <v>114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00"/>
      <c r="AI167" s="100"/>
      <c r="AJ167" s="100"/>
      <c r="AK167" s="100"/>
      <c r="AL167" s="100"/>
      <c r="AM167" s="127">
        <f t="shared" si="0"/>
        <v>0</v>
      </c>
      <c r="AN167" s="127"/>
      <c r="AO167" s="127"/>
      <c r="AP167" s="127"/>
      <c r="AQ167" s="127"/>
      <c r="AR167" s="100"/>
      <c r="AS167" s="100"/>
      <c r="AT167" s="100"/>
      <c r="AU167" s="100"/>
      <c r="AV167" s="100"/>
    </row>
    <row r="168" spans="1:48" ht="12">
      <c r="A168" s="53"/>
      <c r="B168" s="142" t="s">
        <v>46</v>
      </c>
      <c r="C168" s="142"/>
      <c r="D168" s="142" t="s">
        <v>115</v>
      </c>
      <c r="E168" s="142"/>
      <c r="F168" s="142"/>
      <c r="G168" s="142"/>
      <c r="H168" s="142"/>
      <c r="I168" s="142"/>
      <c r="J168" s="142"/>
      <c r="K168" s="142"/>
      <c r="L168" s="142"/>
      <c r="M168" s="142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00"/>
      <c r="AI168" s="100"/>
      <c r="AJ168" s="100"/>
      <c r="AK168" s="100"/>
      <c r="AL168" s="100"/>
      <c r="AM168" s="127">
        <f t="shared" si="0"/>
        <v>0</v>
      </c>
      <c r="AN168" s="127"/>
      <c r="AO168" s="127"/>
      <c r="AP168" s="127"/>
      <c r="AQ168" s="127"/>
      <c r="AR168" s="100"/>
      <c r="AS168" s="100"/>
      <c r="AT168" s="100"/>
      <c r="AU168" s="100"/>
      <c r="AV168" s="100"/>
    </row>
    <row r="169" spans="1:48" ht="12">
      <c r="A169" s="53"/>
      <c r="B169" s="142" t="s">
        <v>54</v>
      </c>
      <c r="C169" s="142"/>
      <c r="D169" s="142" t="s">
        <v>116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00"/>
      <c r="AI169" s="100"/>
      <c r="AJ169" s="100"/>
      <c r="AK169" s="100"/>
      <c r="AL169" s="100"/>
      <c r="AM169" s="127">
        <f t="shared" si="0"/>
        <v>0</v>
      </c>
      <c r="AN169" s="127"/>
      <c r="AO169" s="127"/>
      <c r="AP169" s="127"/>
      <c r="AQ169" s="127"/>
      <c r="AR169" s="100"/>
      <c r="AS169" s="100"/>
      <c r="AT169" s="100"/>
      <c r="AU169" s="100"/>
      <c r="AV169" s="100"/>
    </row>
    <row r="170" spans="1:48" ht="12">
      <c r="A170" s="53"/>
      <c r="B170" s="142" t="s">
        <v>55</v>
      </c>
      <c r="C170" s="142"/>
      <c r="D170" s="142" t="s">
        <v>117</v>
      </c>
      <c r="E170" s="142"/>
      <c r="F170" s="142"/>
      <c r="G170" s="142"/>
      <c r="H170" s="142"/>
      <c r="I170" s="142"/>
      <c r="J170" s="142"/>
      <c r="K170" s="142"/>
      <c r="L170" s="142"/>
      <c r="M170" s="142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00"/>
      <c r="AI170" s="100"/>
      <c r="AJ170" s="100"/>
      <c r="AK170" s="100"/>
      <c r="AL170" s="100"/>
      <c r="AM170" s="127">
        <f t="shared" si="0"/>
        <v>0</v>
      </c>
      <c r="AN170" s="127"/>
      <c r="AO170" s="127"/>
      <c r="AP170" s="127"/>
      <c r="AQ170" s="127"/>
      <c r="AR170" s="100"/>
      <c r="AS170" s="100"/>
      <c r="AT170" s="100"/>
      <c r="AU170" s="100"/>
      <c r="AV170" s="100"/>
    </row>
    <row r="171" spans="1:48" ht="12">
      <c r="A171" s="53"/>
      <c r="B171" s="142" t="s">
        <v>56</v>
      </c>
      <c r="C171" s="142"/>
      <c r="D171" s="142" t="s">
        <v>118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00"/>
      <c r="AI171" s="100"/>
      <c r="AJ171" s="100"/>
      <c r="AK171" s="100"/>
      <c r="AL171" s="100"/>
      <c r="AM171" s="127">
        <f t="shared" si="0"/>
        <v>0</v>
      </c>
      <c r="AN171" s="127"/>
      <c r="AO171" s="127"/>
      <c r="AP171" s="127"/>
      <c r="AQ171" s="127"/>
      <c r="AR171" s="100"/>
      <c r="AS171" s="100"/>
      <c r="AT171" s="100"/>
      <c r="AU171" s="100"/>
      <c r="AV171" s="100"/>
    </row>
    <row r="172" spans="1:48" ht="12">
      <c r="A172" s="53"/>
      <c r="B172" s="142" t="s">
        <v>57</v>
      </c>
      <c r="C172" s="142"/>
      <c r="D172" s="142" t="s">
        <v>119</v>
      </c>
      <c r="E172" s="142"/>
      <c r="F172" s="142"/>
      <c r="G172" s="142"/>
      <c r="H172" s="142"/>
      <c r="I172" s="142"/>
      <c r="J172" s="142"/>
      <c r="K172" s="142"/>
      <c r="L172" s="142"/>
      <c r="M172" s="142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00"/>
      <c r="AI172" s="100"/>
      <c r="AJ172" s="100"/>
      <c r="AK172" s="100"/>
      <c r="AL172" s="100"/>
      <c r="AM172" s="127">
        <f t="shared" si="0"/>
        <v>0</v>
      </c>
      <c r="AN172" s="127"/>
      <c r="AO172" s="127"/>
      <c r="AP172" s="127"/>
      <c r="AQ172" s="127"/>
      <c r="AR172" s="100"/>
      <c r="AS172" s="100"/>
      <c r="AT172" s="100"/>
      <c r="AU172" s="100"/>
      <c r="AV172" s="100"/>
    </row>
    <row r="173" spans="1:48" ht="12">
      <c r="A173" s="53"/>
      <c r="B173" s="142" t="s">
        <v>58</v>
      </c>
      <c r="C173" s="142"/>
      <c r="D173" s="221" t="s">
        <v>75</v>
      </c>
      <c r="E173" s="221"/>
      <c r="F173" s="221"/>
      <c r="G173" s="221"/>
      <c r="H173" s="221"/>
      <c r="I173" s="221"/>
      <c r="J173" s="221"/>
      <c r="K173" s="221"/>
      <c r="L173" s="221"/>
      <c r="M173" s="221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00"/>
      <c r="AI173" s="100"/>
      <c r="AJ173" s="100"/>
      <c r="AK173" s="100"/>
      <c r="AL173" s="100"/>
      <c r="AM173" s="127">
        <f t="shared" si="0"/>
        <v>0</v>
      </c>
      <c r="AN173" s="127"/>
      <c r="AO173" s="127"/>
      <c r="AP173" s="127"/>
      <c r="AQ173" s="127"/>
      <c r="AR173" s="100"/>
      <c r="AS173" s="100"/>
      <c r="AT173" s="100"/>
      <c r="AU173" s="100"/>
      <c r="AV173" s="100"/>
    </row>
    <row r="174" spans="1:48" ht="12">
      <c r="A174" s="53"/>
      <c r="B174" s="142" t="s">
        <v>109</v>
      </c>
      <c r="C174" s="142"/>
      <c r="D174" s="221" t="s">
        <v>75</v>
      </c>
      <c r="E174" s="221"/>
      <c r="F174" s="221"/>
      <c r="G174" s="221"/>
      <c r="H174" s="221"/>
      <c r="I174" s="221"/>
      <c r="J174" s="221"/>
      <c r="K174" s="221"/>
      <c r="L174" s="221"/>
      <c r="M174" s="221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00"/>
      <c r="AI174" s="100"/>
      <c r="AJ174" s="100"/>
      <c r="AK174" s="100"/>
      <c r="AL174" s="100"/>
      <c r="AM174" s="127">
        <f t="shared" si="0"/>
        <v>0</v>
      </c>
      <c r="AN174" s="127"/>
      <c r="AO174" s="127"/>
      <c r="AP174" s="127"/>
      <c r="AQ174" s="127"/>
      <c r="AR174" s="100"/>
      <c r="AS174" s="100"/>
      <c r="AT174" s="100"/>
      <c r="AU174" s="100"/>
      <c r="AV174" s="100"/>
    </row>
    <row r="175" spans="1:48" ht="12">
      <c r="A175" s="53"/>
      <c r="B175" s="142"/>
      <c r="C175" s="142"/>
      <c r="D175" s="205" t="s">
        <v>30</v>
      </c>
      <c r="E175" s="205"/>
      <c r="F175" s="205"/>
      <c r="G175" s="205"/>
      <c r="H175" s="205"/>
      <c r="I175" s="205"/>
      <c r="J175" s="205"/>
      <c r="K175" s="205"/>
      <c r="L175" s="205"/>
      <c r="M175" s="205"/>
      <c r="N175" s="122">
        <f>SUM(N163:R174)</f>
        <v>0</v>
      </c>
      <c r="O175" s="122"/>
      <c r="P175" s="122"/>
      <c r="Q175" s="122"/>
      <c r="R175" s="122"/>
      <c r="S175" s="122">
        <f>SUM(S163:W174)</f>
        <v>0</v>
      </c>
      <c r="T175" s="122"/>
      <c r="U175" s="122"/>
      <c r="V175" s="122"/>
      <c r="W175" s="122"/>
      <c r="X175" s="223">
        <f>SUM(X163:AB174)</f>
        <v>0</v>
      </c>
      <c r="Y175" s="148"/>
      <c r="Z175" s="148"/>
      <c r="AA175" s="148"/>
      <c r="AB175" s="148"/>
      <c r="AC175" s="148" t="s">
        <v>38</v>
      </c>
      <c r="AD175" s="148"/>
      <c r="AE175" s="148"/>
      <c r="AF175" s="148"/>
      <c r="AG175" s="148"/>
      <c r="AH175" s="148" t="s">
        <v>38</v>
      </c>
      <c r="AI175" s="148"/>
      <c r="AJ175" s="148"/>
      <c r="AK175" s="148"/>
      <c r="AL175" s="148"/>
      <c r="AM175" s="206">
        <f>SUM(AM163:AQ174)</f>
        <v>0</v>
      </c>
      <c r="AN175" s="206"/>
      <c r="AO175" s="206"/>
      <c r="AP175" s="206"/>
      <c r="AQ175" s="206"/>
      <c r="AR175" s="122">
        <f>SUM(AR163:AV174)</f>
        <v>0</v>
      </c>
      <c r="AS175" s="122"/>
      <c r="AT175" s="122"/>
      <c r="AU175" s="122"/>
      <c r="AV175" s="122"/>
    </row>
    <row r="176" spans="1:43" s="43" customFormat="1" ht="5.25">
      <c r="A176" s="45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</row>
    <row r="177" spans="1:43" ht="12">
      <c r="A177" s="38"/>
      <c r="B177" s="38" t="s">
        <v>120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</row>
    <row r="178" spans="1:43" s="43" customFormat="1" ht="5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</row>
    <row r="179" spans="1:43" ht="12">
      <c r="A179" s="38"/>
      <c r="B179" s="38" t="s">
        <v>121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</row>
    <row r="180" spans="1:43" s="43" customFormat="1" ht="5.25">
      <c r="A180" s="45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</row>
    <row r="181" spans="1:49" ht="24" customHeight="1">
      <c r="A181" s="53"/>
      <c r="B181" s="126"/>
      <c r="C181" s="126"/>
      <c r="D181" s="126" t="s">
        <v>62</v>
      </c>
      <c r="E181" s="126"/>
      <c r="F181" s="126"/>
      <c r="G181" s="126"/>
      <c r="H181" s="126"/>
      <c r="I181" s="126"/>
      <c r="J181" s="126"/>
      <c r="K181" s="126"/>
      <c r="L181" s="126"/>
      <c r="M181" s="126"/>
      <c r="N181" s="126" t="str">
        <f>T85</f>
        <v>2 lata wstecz</v>
      </c>
      <c r="O181" s="126"/>
      <c r="P181" s="126"/>
      <c r="Q181" s="126"/>
      <c r="R181" s="126"/>
      <c r="S181" s="126"/>
      <c r="T181" s="126" t="str">
        <f>Z85</f>
        <v>Rok ubiegły</v>
      </c>
      <c r="U181" s="126"/>
      <c r="V181" s="126"/>
      <c r="W181" s="126"/>
      <c r="X181" s="126"/>
      <c r="Y181" s="126"/>
      <c r="Z181" s="126" t="str">
        <f>AF85</f>
        <v>Rok bieżący</v>
      </c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49" t="s">
        <v>400</v>
      </c>
      <c r="AS181" s="149"/>
      <c r="AT181" s="149"/>
      <c r="AU181" s="149"/>
      <c r="AV181" s="149"/>
      <c r="AW181" s="149"/>
    </row>
    <row r="182" spans="1:49" ht="12">
      <c r="A182" s="53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222" t="s">
        <v>103</v>
      </c>
      <c r="O182" s="222"/>
      <c r="P182" s="222"/>
      <c r="Q182" s="222"/>
      <c r="R182" s="222"/>
      <c r="S182" s="222"/>
      <c r="T182" s="222" t="s">
        <v>103</v>
      </c>
      <c r="U182" s="222"/>
      <c r="V182" s="222"/>
      <c r="W182" s="222"/>
      <c r="X182" s="222"/>
      <c r="Y182" s="222"/>
      <c r="Z182" s="222" t="s">
        <v>122</v>
      </c>
      <c r="AA182" s="222"/>
      <c r="AB182" s="222"/>
      <c r="AC182" s="222"/>
      <c r="AD182" s="222"/>
      <c r="AE182" s="222"/>
      <c r="AF182" s="222" t="s">
        <v>123</v>
      </c>
      <c r="AG182" s="222"/>
      <c r="AH182" s="222"/>
      <c r="AI182" s="222"/>
      <c r="AJ182" s="222"/>
      <c r="AK182" s="222"/>
      <c r="AL182" s="222" t="s">
        <v>73</v>
      </c>
      <c r="AM182" s="222"/>
      <c r="AN182" s="222"/>
      <c r="AO182" s="222"/>
      <c r="AP182" s="222"/>
      <c r="AQ182" s="222"/>
      <c r="AR182" s="222" t="s">
        <v>73</v>
      </c>
      <c r="AS182" s="222"/>
      <c r="AT182" s="222"/>
      <c r="AU182" s="222"/>
      <c r="AV182" s="222"/>
      <c r="AW182" s="222"/>
    </row>
    <row r="183" spans="1:49" ht="12">
      <c r="A183" s="53"/>
      <c r="B183" s="144" t="s">
        <v>124</v>
      </c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6"/>
    </row>
    <row r="184" spans="1:49" ht="12">
      <c r="A184" s="53"/>
      <c r="B184" s="142" t="s">
        <v>27</v>
      </c>
      <c r="C184" s="142"/>
      <c r="D184" s="142" t="s">
        <v>74</v>
      </c>
      <c r="E184" s="142"/>
      <c r="F184" s="142"/>
      <c r="G184" s="142"/>
      <c r="H184" s="142"/>
      <c r="I184" s="142"/>
      <c r="J184" s="142"/>
      <c r="K184" s="142"/>
      <c r="L184" s="142"/>
      <c r="M184" s="142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47"/>
      <c r="AA184" s="147"/>
      <c r="AB184" s="147"/>
      <c r="AC184" s="147"/>
      <c r="AD184" s="147"/>
      <c r="AE184" s="147"/>
      <c r="AF184" s="100"/>
      <c r="AG184" s="100"/>
      <c r="AH184" s="100"/>
      <c r="AI184" s="100"/>
      <c r="AJ184" s="100"/>
      <c r="AK184" s="100"/>
      <c r="AL184" s="224">
        <f>Z184*AF184</f>
        <v>0</v>
      </c>
      <c r="AM184" s="224"/>
      <c r="AN184" s="224"/>
      <c r="AO184" s="224"/>
      <c r="AP184" s="224"/>
      <c r="AQ184" s="224"/>
      <c r="AR184" s="100"/>
      <c r="AS184" s="100"/>
      <c r="AT184" s="100"/>
      <c r="AU184" s="100"/>
      <c r="AV184" s="100"/>
      <c r="AW184" s="100"/>
    </row>
    <row r="185" spans="1:49" ht="12">
      <c r="A185" s="53"/>
      <c r="B185" s="142" t="s">
        <v>28</v>
      </c>
      <c r="C185" s="142"/>
      <c r="D185" s="142" t="s">
        <v>365</v>
      </c>
      <c r="E185" s="142"/>
      <c r="F185" s="142"/>
      <c r="G185" s="142"/>
      <c r="H185" s="142"/>
      <c r="I185" s="142"/>
      <c r="J185" s="142"/>
      <c r="K185" s="142"/>
      <c r="L185" s="142"/>
      <c r="M185" s="142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47"/>
      <c r="AA185" s="147"/>
      <c r="AB185" s="147"/>
      <c r="AC185" s="147"/>
      <c r="AD185" s="147"/>
      <c r="AE185" s="147"/>
      <c r="AF185" s="100"/>
      <c r="AG185" s="100"/>
      <c r="AH185" s="100"/>
      <c r="AI185" s="100"/>
      <c r="AJ185" s="100"/>
      <c r="AK185" s="100"/>
      <c r="AL185" s="224">
        <f aca="true" t="shared" si="1" ref="AL185:AL192">Z185*AF185</f>
        <v>0</v>
      </c>
      <c r="AM185" s="224"/>
      <c r="AN185" s="224"/>
      <c r="AO185" s="224"/>
      <c r="AP185" s="224"/>
      <c r="AQ185" s="224"/>
      <c r="AR185" s="100"/>
      <c r="AS185" s="100"/>
      <c r="AT185" s="100"/>
      <c r="AU185" s="100"/>
      <c r="AV185" s="100"/>
      <c r="AW185" s="100"/>
    </row>
    <row r="186" spans="1:49" ht="12">
      <c r="A186" s="53"/>
      <c r="B186" s="142" t="s">
        <v>29</v>
      </c>
      <c r="C186" s="142"/>
      <c r="D186" s="142" t="s">
        <v>366</v>
      </c>
      <c r="E186" s="142"/>
      <c r="F186" s="142"/>
      <c r="G186" s="142"/>
      <c r="H186" s="142"/>
      <c r="I186" s="142"/>
      <c r="J186" s="142"/>
      <c r="K186" s="142"/>
      <c r="L186" s="142"/>
      <c r="M186" s="142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47"/>
      <c r="AA186" s="147"/>
      <c r="AB186" s="147"/>
      <c r="AC186" s="147"/>
      <c r="AD186" s="147"/>
      <c r="AE186" s="147"/>
      <c r="AF186" s="100"/>
      <c r="AG186" s="100"/>
      <c r="AH186" s="100"/>
      <c r="AI186" s="100"/>
      <c r="AJ186" s="100"/>
      <c r="AK186" s="100"/>
      <c r="AL186" s="224">
        <f t="shared" si="1"/>
        <v>0</v>
      </c>
      <c r="AM186" s="224"/>
      <c r="AN186" s="224"/>
      <c r="AO186" s="224"/>
      <c r="AP186" s="224"/>
      <c r="AQ186" s="224"/>
      <c r="AR186" s="100"/>
      <c r="AS186" s="100"/>
      <c r="AT186" s="100"/>
      <c r="AU186" s="100"/>
      <c r="AV186" s="100"/>
      <c r="AW186" s="100"/>
    </row>
    <row r="187" spans="1:49" ht="12">
      <c r="A187" s="53"/>
      <c r="B187" s="142" t="s">
        <v>44</v>
      </c>
      <c r="C187" s="142"/>
      <c r="D187" s="142" t="s">
        <v>78</v>
      </c>
      <c r="E187" s="142"/>
      <c r="F187" s="142"/>
      <c r="G187" s="142"/>
      <c r="H187" s="142"/>
      <c r="I187" s="142"/>
      <c r="J187" s="142"/>
      <c r="K187" s="142"/>
      <c r="L187" s="142"/>
      <c r="M187" s="142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47"/>
      <c r="AA187" s="147"/>
      <c r="AB187" s="147"/>
      <c r="AC187" s="147"/>
      <c r="AD187" s="147"/>
      <c r="AE187" s="147"/>
      <c r="AF187" s="100"/>
      <c r="AG187" s="100"/>
      <c r="AH187" s="100"/>
      <c r="AI187" s="100"/>
      <c r="AJ187" s="100"/>
      <c r="AK187" s="100"/>
      <c r="AL187" s="224">
        <f t="shared" si="1"/>
        <v>0</v>
      </c>
      <c r="AM187" s="224"/>
      <c r="AN187" s="224"/>
      <c r="AO187" s="224"/>
      <c r="AP187" s="224"/>
      <c r="AQ187" s="224"/>
      <c r="AR187" s="100"/>
      <c r="AS187" s="100"/>
      <c r="AT187" s="100"/>
      <c r="AU187" s="100"/>
      <c r="AV187" s="100"/>
      <c r="AW187" s="100"/>
    </row>
    <row r="188" spans="1:49" ht="12">
      <c r="A188" s="53"/>
      <c r="B188" s="142" t="s">
        <v>45</v>
      </c>
      <c r="C188" s="142"/>
      <c r="D188" s="142" t="s">
        <v>126</v>
      </c>
      <c r="E188" s="142"/>
      <c r="F188" s="142"/>
      <c r="G188" s="142"/>
      <c r="H188" s="142"/>
      <c r="I188" s="142"/>
      <c r="J188" s="142"/>
      <c r="K188" s="142"/>
      <c r="L188" s="142"/>
      <c r="M188" s="142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47"/>
      <c r="AA188" s="147"/>
      <c r="AB188" s="147"/>
      <c r="AC188" s="147"/>
      <c r="AD188" s="147"/>
      <c r="AE188" s="147"/>
      <c r="AF188" s="100"/>
      <c r="AG188" s="100"/>
      <c r="AH188" s="100"/>
      <c r="AI188" s="100"/>
      <c r="AJ188" s="100"/>
      <c r="AK188" s="100"/>
      <c r="AL188" s="224">
        <f t="shared" si="1"/>
        <v>0</v>
      </c>
      <c r="AM188" s="224"/>
      <c r="AN188" s="224"/>
      <c r="AO188" s="224"/>
      <c r="AP188" s="224"/>
      <c r="AQ188" s="224"/>
      <c r="AR188" s="100"/>
      <c r="AS188" s="100"/>
      <c r="AT188" s="100"/>
      <c r="AU188" s="100"/>
      <c r="AV188" s="100"/>
      <c r="AW188" s="100"/>
    </row>
    <row r="189" spans="1:49" ht="12">
      <c r="A189" s="53"/>
      <c r="B189" s="142" t="s">
        <v>46</v>
      </c>
      <c r="C189" s="142"/>
      <c r="D189" s="142" t="s">
        <v>77</v>
      </c>
      <c r="E189" s="142"/>
      <c r="F189" s="142"/>
      <c r="G189" s="142"/>
      <c r="H189" s="142"/>
      <c r="I189" s="142"/>
      <c r="J189" s="142"/>
      <c r="K189" s="142"/>
      <c r="L189" s="142"/>
      <c r="M189" s="142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47"/>
      <c r="AA189" s="147"/>
      <c r="AB189" s="147"/>
      <c r="AC189" s="147"/>
      <c r="AD189" s="147"/>
      <c r="AE189" s="147"/>
      <c r="AF189" s="100"/>
      <c r="AG189" s="100"/>
      <c r="AH189" s="100"/>
      <c r="AI189" s="100"/>
      <c r="AJ189" s="100"/>
      <c r="AK189" s="100"/>
      <c r="AL189" s="224">
        <f t="shared" si="1"/>
        <v>0</v>
      </c>
      <c r="AM189" s="224"/>
      <c r="AN189" s="224"/>
      <c r="AO189" s="224"/>
      <c r="AP189" s="224"/>
      <c r="AQ189" s="224"/>
      <c r="AR189" s="100"/>
      <c r="AS189" s="100"/>
      <c r="AT189" s="100"/>
      <c r="AU189" s="100"/>
      <c r="AV189" s="100"/>
      <c r="AW189" s="100"/>
    </row>
    <row r="190" spans="1:49" ht="12">
      <c r="A190" s="53"/>
      <c r="B190" s="142" t="s">
        <v>54</v>
      </c>
      <c r="C190" s="142"/>
      <c r="D190" s="142" t="s">
        <v>367</v>
      </c>
      <c r="E190" s="142"/>
      <c r="F190" s="142"/>
      <c r="G190" s="142"/>
      <c r="H190" s="142"/>
      <c r="I190" s="142"/>
      <c r="J190" s="142"/>
      <c r="K190" s="142"/>
      <c r="L190" s="142"/>
      <c r="M190" s="142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47"/>
      <c r="AA190" s="147"/>
      <c r="AB190" s="147"/>
      <c r="AC190" s="147"/>
      <c r="AD190" s="147"/>
      <c r="AE190" s="147"/>
      <c r="AF190" s="100"/>
      <c r="AG190" s="100"/>
      <c r="AH190" s="100"/>
      <c r="AI190" s="100"/>
      <c r="AJ190" s="100"/>
      <c r="AK190" s="100"/>
      <c r="AL190" s="224">
        <f t="shared" si="1"/>
        <v>0</v>
      </c>
      <c r="AM190" s="224"/>
      <c r="AN190" s="224"/>
      <c r="AO190" s="224"/>
      <c r="AP190" s="224"/>
      <c r="AQ190" s="224"/>
      <c r="AR190" s="100"/>
      <c r="AS190" s="100"/>
      <c r="AT190" s="100"/>
      <c r="AU190" s="100"/>
      <c r="AV190" s="100"/>
      <c r="AW190" s="100"/>
    </row>
    <row r="191" spans="1:49" ht="12">
      <c r="A191" s="53"/>
      <c r="B191" s="142" t="s">
        <v>55</v>
      </c>
      <c r="C191" s="142"/>
      <c r="D191" s="221" t="s">
        <v>75</v>
      </c>
      <c r="E191" s="221"/>
      <c r="F191" s="221"/>
      <c r="G191" s="221"/>
      <c r="H191" s="221"/>
      <c r="I191" s="221"/>
      <c r="J191" s="221"/>
      <c r="K191" s="221"/>
      <c r="L191" s="221"/>
      <c r="M191" s="221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47"/>
      <c r="AA191" s="147"/>
      <c r="AB191" s="147"/>
      <c r="AC191" s="147"/>
      <c r="AD191" s="147"/>
      <c r="AE191" s="147"/>
      <c r="AF191" s="100"/>
      <c r="AG191" s="100"/>
      <c r="AH191" s="100"/>
      <c r="AI191" s="100"/>
      <c r="AJ191" s="100"/>
      <c r="AK191" s="100"/>
      <c r="AL191" s="224">
        <f t="shared" si="1"/>
        <v>0</v>
      </c>
      <c r="AM191" s="224"/>
      <c r="AN191" s="224"/>
      <c r="AO191" s="224"/>
      <c r="AP191" s="224"/>
      <c r="AQ191" s="224"/>
      <c r="AR191" s="100"/>
      <c r="AS191" s="100"/>
      <c r="AT191" s="100"/>
      <c r="AU191" s="100"/>
      <c r="AV191" s="100"/>
      <c r="AW191" s="100"/>
    </row>
    <row r="192" spans="1:49" ht="12">
      <c r="A192" s="53"/>
      <c r="B192" s="142" t="s">
        <v>56</v>
      </c>
      <c r="C192" s="142"/>
      <c r="D192" s="221" t="s">
        <v>75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47"/>
      <c r="AA192" s="147"/>
      <c r="AB192" s="147"/>
      <c r="AC192" s="147"/>
      <c r="AD192" s="147"/>
      <c r="AE192" s="147"/>
      <c r="AF192" s="100"/>
      <c r="AG192" s="100"/>
      <c r="AH192" s="100"/>
      <c r="AI192" s="100"/>
      <c r="AJ192" s="100"/>
      <c r="AK192" s="100"/>
      <c r="AL192" s="224">
        <f t="shared" si="1"/>
        <v>0</v>
      </c>
      <c r="AM192" s="224"/>
      <c r="AN192" s="224"/>
      <c r="AO192" s="224"/>
      <c r="AP192" s="224"/>
      <c r="AQ192" s="224"/>
      <c r="AR192" s="100"/>
      <c r="AS192" s="100"/>
      <c r="AT192" s="100"/>
      <c r="AU192" s="100"/>
      <c r="AV192" s="100"/>
      <c r="AW192" s="100"/>
    </row>
    <row r="193" spans="1:49" ht="12">
      <c r="A193" s="53"/>
      <c r="B193" s="202"/>
      <c r="C193" s="202"/>
      <c r="D193" s="202" t="s">
        <v>30</v>
      </c>
      <c r="E193" s="202"/>
      <c r="F193" s="202"/>
      <c r="G193" s="202"/>
      <c r="H193" s="202"/>
      <c r="I193" s="202"/>
      <c r="J193" s="202"/>
      <c r="K193" s="202"/>
      <c r="L193" s="202"/>
      <c r="M193" s="202"/>
      <c r="N193" s="122">
        <f>SUM(N184:S192)</f>
        <v>0</v>
      </c>
      <c r="O193" s="122"/>
      <c r="P193" s="122"/>
      <c r="Q193" s="122"/>
      <c r="R193" s="122"/>
      <c r="S193" s="122"/>
      <c r="T193" s="122">
        <f>SUM(T184:Y192)</f>
        <v>0</v>
      </c>
      <c r="U193" s="122"/>
      <c r="V193" s="122"/>
      <c r="W193" s="122"/>
      <c r="X193" s="122"/>
      <c r="Y193" s="122"/>
      <c r="Z193" s="225" t="s">
        <v>38</v>
      </c>
      <c r="AA193" s="225"/>
      <c r="AB193" s="225"/>
      <c r="AC193" s="225"/>
      <c r="AD193" s="225"/>
      <c r="AE193" s="225"/>
      <c r="AF193" s="122" t="s">
        <v>38</v>
      </c>
      <c r="AG193" s="122"/>
      <c r="AH193" s="122"/>
      <c r="AI193" s="122"/>
      <c r="AJ193" s="122"/>
      <c r="AK193" s="122"/>
      <c r="AL193" s="122">
        <f>SUM(AL184:AQ192)</f>
        <v>0</v>
      </c>
      <c r="AM193" s="122"/>
      <c r="AN193" s="122"/>
      <c r="AO193" s="122"/>
      <c r="AP193" s="122"/>
      <c r="AQ193" s="122"/>
      <c r="AR193" s="122">
        <f>SUM(AR184:AW192)</f>
        <v>0</v>
      </c>
      <c r="AS193" s="122"/>
      <c r="AT193" s="122"/>
      <c r="AU193" s="122"/>
      <c r="AV193" s="122"/>
      <c r="AW193" s="122"/>
    </row>
    <row r="194" spans="1:43" s="43" customFormat="1" ht="5.25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</row>
    <row r="195" spans="1:43" ht="12">
      <c r="A195" s="38"/>
      <c r="B195" s="38" t="s">
        <v>415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</row>
    <row r="196" spans="1:43" s="43" customFormat="1" ht="5.25">
      <c r="A196" s="45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</row>
    <row r="197" spans="1:50" s="61" customFormat="1" ht="24" customHeight="1">
      <c r="A197" s="60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149" t="str">
        <f>T85</f>
        <v>2 lata wstecz</v>
      </c>
      <c r="X197" s="149"/>
      <c r="Y197" s="149"/>
      <c r="Z197" s="149"/>
      <c r="AA197" s="149"/>
      <c r="AB197" s="149"/>
      <c r="AC197" s="149"/>
      <c r="AD197" s="149" t="str">
        <f>Z85</f>
        <v>Rok ubiegły</v>
      </c>
      <c r="AE197" s="149"/>
      <c r="AF197" s="149"/>
      <c r="AG197" s="149"/>
      <c r="AH197" s="149"/>
      <c r="AI197" s="149"/>
      <c r="AJ197" s="149"/>
      <c r="AK197" s="149" t="str">
        <f>AF85</f>
        <v>Rok bieżący</v>
      </c>
      <c r="AL197" s="149"/>
      <c r="AM197" s="149"/>
      <c r="AN197" s="149"/>
      <c r="AO197" s="149"/>
      <c r="AP197" s="149"/>
      <c r="AQ197" s="149"/>
      <c r="AR197" s="149" t="s">
        <v>400</v>
      </c>
      <c r="AS197" s="149"/>
      <c r="AT197" s="149"/>
      <c r="AU197" s="149"/>
      <c r="AV197" s="149"/>
      <c r="AW197" s="149"/>
      <c r="AX197" s="149"/>
    </row>
    <row r="198" spans="1:50" ht="12">
      <c r="A198" s="53"/>
      <c r="B198" s="142" t="s">
        <v>27</v>
      </c>
      <c r="C198" s="142"/>
      <c r="D198" s="142" t="s">
        <v>377</v>
      </c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</row>
    <row r="199" spans="1:50" ht="12">
      <c r="A199" s="53"/>
      <c r="B199" s="142" t="s">
        <v>28</v>
      </c>
      <c r="C199" s="142"/>
      <c r="D199" s="142" t="s">
        <v>378</v>
      </c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</row>
    <row r="200" spans="1:50" ht="12">
      <c r="A200" s="53"/>
      <c r="B200" s="142" t="s">
        <v>29</v>
      </c>
      <c r="C200" s="142"/>
      <c r="D200" s="142" t="s">
        <v>379</v>
      </c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</row>
    <row r="201" spans="1:50" ht="12">
      <c r="A201" s="53"/>
      <c r="B201" s="142" t="s">
        <v>44</v>
      </c>
      <c r="C201" s="142"/>
      <c r="D201" s="142" t="s">
        <v>380</v>
      </c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</row>
    <row r="202" spans="1:50" ht="12">
      <c r="A202" s="53"/>
      <c r="B202" s="142" t="s">
        <v>45</v>
      </c>
      <c r="C202" s="142"/>
      <c r="D202" s="142" t="s">
        <v>127</v>
      </c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</row>
    <row r="203" spans="1:50" ht="12">
      <c r="A203" s="53"/>
      <c r="B203" s="142" t="s">
        <v>46</v>
      </c>
      <c r="C203" s="142"/>
      <c r="D203" s="142" t="s">
        <v>381</v>
      </c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</row>
    <row r="204" spans="1:50" ht="12">
      <c r="A204" s="53"/>
      <c r="B204" s="142" t="s">
        <v>54</v>
      </c>
      <c r="C204" s="142"/>
      <c r="D204" s="142" t="s">
        <v>382</v>
      </c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</row>
    <row r="205" spans="1:50" ht="12">
      <c r="A205" s="53"/>
      <c r="B205" s="142" t="s">
        <v>55</v>
      </c>
      <c r="C205" s="142"/>
      <c r="D205" s="142" t="s">
        <v>128</v>
      </c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</row>
    <row r="206" spans="1:50" ht="12">
      <c r="A206" s="53"/>
      <c r="B206" s="142" t="s">
        <v>56</v>
      </c>
      <c r="C206" s="142"/>
      <c r="D206" s="142" t="s">
        <v>129</v>
      </c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</row>
    <row r="207" spans="1:50" ht="12">
      <c r="A207" s="53"/>
      <c r="B207" s="142" t="s">
        <v>57</v>
      </c>
      <c r="C207" s="142"/>
      <c r="D207" s="142" t="s">
        <v>130</v>
      </c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</row>
    <row r="208" spans="1:50" ht="12">
      <c r="A208" s="53"/>
      <c r="B208" s="142" t="s">
        <v>58</v>
      </c>
      <c r="C208" s="142"/>
      <c r="D208" s="142" t="s">
        <v>131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</row>
    <row r="209" spans="1:50" ht="12">
      <c r="A209" s="53"/>
      <c r="B209" s="142" t="s">
        <v>109</v>
      </c>
      <c r="C209" s="142"/>
      <c r="D209" s="221" t="s">
        <v>75</v>
      </c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</row>
    <row r="210" spans="1:50" ht="12">
      <c r="A210" s="53"/>
      <c r="B210" s="205"/>
      <c r="C210" s="205"/>
      <c r="D210" s="205" t="s">
        <v>30</v>
      </c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122">
        <f>SUM(W198:AC209)</f>
        <v>0</v>
      </c>
      <c r="X210" s="122"/>
      <c r="Y210" s="122"/>
      <c r="Z210" s="122"/>
      <c r="AA210" s="122"/>
      <c r="AB210" s="122"/>
      <c r="AC210" s="122"/>
      <c r="AD210" s="122">
        <f>SUM(AD198:AJ209)</f>
        <v>0</v>
      </c>
      <c r="AE210" s="122"/>
      <c r="AF210" s="122"/>
      <c r="AG210" s="122"/>
      <c r="AH210" s="122"/>
      <c r="AI210" s="122"/>
      <c r="AJ210" s="122"/>
      <c r="AK210" s="122">
        <f>SUM(AK198:AQ209)</f>
        <v>0</v>
      </c>
      <c r="AL210" s="122"/>
      <c r="AM210" s="122"/>
      <c r="AN210" s="122"/>
      <c r="AO210" s="122"/>
      <c r="AP210" s="122"/>
      <c r="AQ210" s="122"/>
      <c r="AR210" s="122">
        <f>SUM(AR198:AX209)</f>
        <v>0</v>
      </c>
      <c r="AS210" s="122"/>
      <c r="AT210" s="122"/>
      <c r="AU210" s="122"/>
      <c r="AV210" s="122"/>
      <c r="AW210" s="122"/>
      <c r="AX210" s="122"/>
    </row>
    <row r="211" spans="1:43" s="43" customFormat="1" ht="5.25">
      <c r="A211" s="45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</row>
    <row r="212" spans="1:43" ht="12">
      <c r="A212" s="38"/>
      <c r="B212" s="38" t="s">
        <v>416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</row>
    <row r="213" spans="1:43" s="43" customFormat="1" ht="5.25">
      <c r="A213" s="45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</row>
    <row r="214" spans="1:53" ht="24" customHeight="1">
      <c r="A214" s="53"/>
      <c r="B214" s="213"/>
      <c r="C214" s="213"/>
      <c r="D214" s="227" t="s">
        <v>34</v>
      </c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9"/>
      <c r="P214" s="107" t="str">
        <f>T85</f>
        <v>2 lata wstecz</v>
      </c>
      <c r="Q214" s="108"/>
      <c r="R214" s="108"/>
      <c r="S214" s="108"/>
      <c r="T214" s="108"/>
      <c r="U214" s="108"/>
      <c r="V214" s="108"/>
      <c r="W214" s="108"/>
      <c r="X214" s="109"/>
      <c r="Y214" s="107" t="str">
        <f>Z85</f>
        <v>Rok ubiegły</v>
      </c>
      <c r="Z214" s="108"/>
      <c r="AA214" s="108"/>
      <c r="AB214" s="108"/>
      <c r="AC214" s="108"/>
      <c r="AD214" s="108"/>
      <c r="AE214" s="108"/>
      <c r="AF214" s="108"/>
      <c r="AG214" s="109"/>
      <c r="AH214" s="132" t="str">
        <f>AF85</f>
        <v>Rok bieżący</v>
      </c>
      <c r="AI214" s="133"/>
      <c r="AJ214" s="133"/>
      <c r="AK214" s="133"/>
      <c r="AL214" s="133"/>
      <c r="AM214" s="133"/>
      <c r="AN214" s="133"/>
      <c r="AO214" s="133"/>
      <c r="AP214" s="134"/>
      <c r="AQ214" s="132" t="s">
        <v>417</v>
      </c>
      <c r="AR214" s="133"/>
      <c r="AS214" s="133"/>
      <c r="AT214" s="133"/>
      <c r="AU214" s="133"/>
      <c r="AV214" s="133"/>
      <c r="AW214" s="133"/>
      <c r="AX214" s="133"/>
      <c r="AY214" s="134"/>
      <c r="AZ214" s="88"/>
      <c r="BA214" s="86"/>
    </row>
    <row r="215" spans="1:53" ht="12">
      <c r="A215" s="53"/>
      <c r="B215" s="142" t="s">
        <v>27</v>
      </c>
      <c r="C215" s="142"/>
      <c r="D215" s="158" t="s">
        <v>383</v>
      </c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60"/>
      <c r="P215" s="104"/>
      <c r="Q215" s="105"/>
      <c r="R215" s="105"/>
      <c r="S215" s="105"/>
      <c r="T215" s="105"/>
      <c r="U215" s="105"/>
      <c r="V215" s="105"/>
      <c r="W215" s="105"/>
      <c r="X215" s="106"/>
      <c r="Y215" s="101"/>
      <c r="Z215" s="102"/>
      <c r="AA215" s="102"/>
      <c r="AB215" s="102"/>
      <c r="AC215" s="102"/>
      <c r="AD215" s="102"/>
      <c r="AE215" s="102"/>
      <c r="AF215" s="102"/>
      <c r="AG215" s="103"/>
      <c r="AH215" s="94"/>
      <c r="AI215" s="95"/>
      <c r="AJ215" s="95"/>
      <c r="AK215" s="95"/>
      <c r="AL215" s="95"/>
      <c r="AM215" s="95"/>
      <c r="AN215" s="95"/>
      <c r="AO215" s="95"/>
      <c r="AP215" s="96"/>
      <c r="AQ215" s="94"/>
      <c r="AR215" s="95"/>
      <c r="AS215" s="95"/>
      <c r="AT215" s="95"/>
      <c r="AU215" s="95"/>
      <c r="AV215" s="95"/>
      <c r="AW215" s="95"/>
      <c r="AX215" s="95"/>
      <c r="AY215" s="96"/>
      <c r="AZ215" s="57"/>
      <c r="BA215" s="86"/>
    </row>
    <row r="216" spans="1:53" ht="12">
      <c r="A216" s="53"/>
      <c r="B216" s="158" t="s">
        <v>28</v>
      </c>
      <c r="C216" s="160"/>
      <c r="D216" s="158" t="s">
        <v>384</v>
      </c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04"/>
      <c r="Q216" s="105"/>
      <c r="R216" s="105"/>
      <c r="S216" s="105"/>
      <c r="T216" s="105"/>
      <c r="U216" s="105"/>
      <c r="V216" s="105"/>
      <c r="W216" s="105"/>
      <c r="X216" s="106"/>
      <c r="Y216" s="101"/>
      <c r="Z216" s="102"/>
      <c r="AA216" s="102"/>
      <c r="AB216" s="102"/>
      <c r="AC216" s="102"/>
      <c r="AD216" s="102"/>
      <c r="AE216" s="102"/>
      <c r="AF216" s="102"/>
      <c r="AG216" s="103"/>
      <c r="AH216" s="94"/>
      <c r="AI216" s="95"/>
      <c r="AJ216" s="95"/>
      <c r="AK216" s="95"/>
      <c r="AL216" s="95"/>
      <c r="AM216" s="95"/>
      <c r="AN216" s="95"/>
      <c r="AO216" s="95"/>
      <c r="AP216" s="96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57"/>
      <c r="BA216" s="86"/>
    </row>
    <row r="217" spans="1:53" ht="12">
      <c r="A217" s="53"/>
      <c r="B217" s="142" t="s">
        <v>29</v>
      </c>
      <c r="C217" s="142"/>
      <c r="D217" s="158" t="s">
        <v>33</v>
      </c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60"/>
      <c r="P217" s="104"/>
      <c r="Q217" s="105"/>
      <c r="R217" s="105"/>
      <c r="S217" s="105"/>
      <c r="T217" s="105"/>
      <c r="U217" s="105"/>
      <c r="V217" s="105"/>
      <c r="W217" s="105"/>
      <c r="X217" s="106"/>
      <c r="Y217" s="101"/>
      <c r="Z217" s="102"/>
      <c r="AA217" s="102"/>
      <c r="AB217" s="102"/>
      <c r="AC217" s="102"/>
      <c r="AD217" s="102"/>
      <c r="AE217" s="102"/>
      <c r="AF217" s="102"/>
      <c r="AG217" s="103"/>
      <c r="AH217" s="94"/>
      <c r="AI217" s="95"/>
      <c r="AJ217" s="95"/>
      <c r="AK217" s="95"/>
      <c r="AL217" s="95"/>
      <c r="AM217" s="95"/>
      <c r="AN217" s="95"/>
      <c r="AO217" s="95"/>
      <c r="AP217" s="96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57"/>
      <c r="BA217" s="86"/>
    </row>
    <row r="218" spans="1:53" ht="15" customHeight="1">
      <c r="A218" s="53"/>
      <c r="B218" s="142"/>
      <c r="C218" s="142"/>
      <c r="D218" s="136" t="s">
        <v>30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8"/>
      <c r="P218" s="139">
        <f>SUM(P215:X217)</f>
        <v>0</v>
      </c>
      <c r="Q218" s="140"/>
      <c r="R218" s="140"/>
      <c r="S218" s="140"/>
      <c r="T218" s="140"/>
      <c r="U218" s="140"/>
      <c r="V218" s="140"/>
      <c r="W218" s="140"/>
      <c r="X218" s="141"/>
      <c r="Y218" s="97">
        <f>SUM(Y215:AG217)</f>
        <v>0</v>
      </c>
      <c r="Z218" s="98"/>
      <c r="AA218" s="98"/>
      <c r="AB218" s="98"/>
      <c r="AC218" s="98"/>
      <c r="AD218" s="98"/>
      <c r="AE218" s="98"/>
      <c r="AF218" s="98"/>
      <c r="AG218" s="99"/>
      <c r="AH218" s="97">
        <f>SUM(AH215:AP217)</f>
        <v>0</v>
      </c>
      <c r="AI218" s="98"/>
      <c r="AJ218" s="98"/>
      <c r="AK218" s="98"/>
      <c r="AL218" s="98"/>
      <c r="AM218" s="98"/>
      <c r="AN218" s="98"/>
      <c r="AO218" s="98"/>
      <c r="AP218" s="99"/>
      <c r="AQ218" s="122">
        <f>SUM(AQ215:AY217)</f>
        <v>0</v>
      </c>
      <c r="AR218" s="122"/>
      <c r="AS218" s="122"/>
      <c r="AT218" s="122"/>
      <c r="AU218" s="122"/>
      <c r="AV218" s="122"/>
      <c r="AW218" s="122"/>
      <c r="AX218" s="122"/>
      <c r="AY218" s="122"/>
      <c r="AZ218" s="87"/>
      <c r="BA218" s="86"/>
    </row>
    <row r="219" spans="1:43" s="43" customFormat="1" ht="5.25">
      <c r="A219" s="45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</row>
    <row r="220" spans="1:43" ht="12">
      <c r="A220" s="38"/>
      <c r="B220" s="38" t="s">
        <v>333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</row>
    <row r="221" spans="1:43" s="43" customFormat="1" ht="5.2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</row>
    <row r="222" spans="1:43" s="43" customFormat="1" ht="12">
      <c r="A222" s="45"/>
      <c r="B222" s="85" t="str">
        <f>T85</f>
        <v>2 lata wstecz</v>
      </c>
      <c r="C222" s="38"/>
      <c r="D222" s="38"/>
      <c r="E222" s="38"/>
      <c r="F222" s="38"/>
      <c r="G222" s="135">
        <f>N175+N193+P218-W210</f>
        <v>0</v>
      </c>
      <c r="H222" s="135"/>
      <c r="I222" s="135"/>
      <c r="J222" s="135"/>
      <c r="K222" s="135"/>
      <c r="L222" s="13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</row>
    <row r="223" spans="1:43" ht="12">
      <c r="A223" s="38"/>
      <c r="B223" s="38" t="str">
        <f>Z85</f>
        <v>Rok ubiegły</v>
      </c>
      <c r="C223" s="38"/>
      <c r="D223" s="38"/>
      <c r="E223" s="38"/>
      <c r="F223" s="38"/>
      <c r="G223" s="135">
        <f>S175+T193+Y218-AD210</f>
        <v>0</v>
      </c>
      <c r="H223" s="135"/>
      <c r="I223" s="135"/>
      <c r="J223" s="135"/>
      <c r="K223" s="135"/>
      <c r="L223" s="135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</row>
    <row r="224" spans="1:43" ht="12">
      <c r="A224" s="38"/>
      <c r="B224" s="38" t="str">
        <f>AF85</f>
        <v>Rok bieżący</v>
      </c>
      <c r="C224" s="38"/>
      <c r="D224" s="38"/>
      <c r="E224" s="38"/>
      <c r="F224" s="38"/>
      <c r="G224" s="230">
        <f>AM175+AL193+AH218-AK210</f>
        <v>0</v>
      </c>
      <c r="H224" s="230"/>
      <c r="I224" s="230"/>
      <c r="J224" s="230"/>
      <c r="K224" s="230"/>
      <c r="L224" s="230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</row>
    <row r="225" spans="1:43" ht="12">
      <c r="A225" s="38"/>
      <c r="B225" s="38" t="s">
        <v>413</v>
      </c>
      <c r="C225" s="38"/>
      <c r="D225" s="38"/>
      <c r="E225" s="38"/>
      <c r="F225" s="38"/>
      <c r="G225" s="39"/>
      <c r="H225" s="39"/>
      <c r="I225" s="39"/>
      <c r="J225" s="39"/>
      <c r="K225" s="168">
        <f>AR175+AR193-AR210+AQ218</f>
        <v>0</v>
      </c>
      <c r="L225" s="168"/>
      <c r="M225" s="168"/>
      <c r="N225" s="168"/>
      <c r="O225" s="168"/>
      <c r="P225" s="16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</row>
    <row r="226" spans="1:43" s="43" customFormat="1" ht="5.25">
      <c r="A226" s="45"/>
      <c r="B226" s="45"/>
      <c r="C226" s="45"/>
      <c r="D226" s="45"/>
      <c r="E226" s="45"/>
      <c r="F226" s="45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</row>
    <row r="227" spans="1:43" ht="12">
      <c r="A227" s="38"/>
      <c r="B227" s="58" t="s">
        <v>132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</row>
    <row r="228" spans="1:43" ht="48" customHeight="1">
      <c r="A228" s="53"/>
      <c r="B228" s="231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3"/>
    </row>
    <row r="229" spans="1:43" s="43" customFormat="1" ht="5.2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</row>
    <row r="230" spans="1:43" ht="12">
      <c r="A230" s="38"/>
      <c r="B230" s="38" t="s">
        <v>419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</row>
    <row r="231" spans="1:43" s="43" customFormat="1" ht="5.25">
      <c r="A231" s="45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</row>
    <row r="232" spans="1:51" s="63" customFormat="1" ht="24" customHeight="1">
      <c r="A232" s="62"/>
      <c r="B232" s="126"/>
      <c r="C232" s="126"/>
      <c r="D232" s="126"/>
      <c r="E232" s="126" t="s">
        <v>34</v>
      </c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 t="str">
        <f>T85</f>
        <v>2 lata wstecz</v>
      </c>
      <c r="U232" s="126"/>
      <c r="V232" s="126"/>
      <c r="W232" s="126"/>
      <c r="X232" s="126"/>
      <c r="Y232" s="126"/>
      <c r="Z232" s="126"/>
      <c r="AA232" s="126"/>
      <c r="AB232" s="126" t="str">
        <f>Z85</f>
        <v>Rok ubiegły</v>
      </c>
      <c r="AC232" s="126"/>
      <c r="AD232" s="126"/>
      <c r="AE232" s="126"/>
      <c r="AF232" s="126"/>
      <c r="AG232" s="126"/>
      <c r="AH232" s="126"/>
      <c r="AI232" s="126"/>
      <c r="AJ232" s="126" t="str">
        <f>AF85</f>
        <v>Rok bieżący</v>
      </c>
      <c r="AK232" s="126"/>
      <c r="AL232" s="126"/>
      <c r="AM232" s="126"/>
      <c r="AN232" s="126"/>
      <c r="AO232" s="126"/>
      <c r="AP232" s="126"/>
      <c r="AQ232" s="126"/>
      <c r="AR232" s="149" t="s">
        <v>418</v>
      </c>
      <c r="AS232" s="149"/>
      <c r="AT232" s="149"/>
      <c r="AU232" s="149"/>
      <c r="AV232" s="149"/>
      <c r="AW232" s="149"/>
      <c r="AX232" s="149"/>
      <c r="AY232" s="149"/>
    </row>
    <row r="233" spans="1:51" ht="12">
      <c r="A233" s="53"/>
      <c r="B233" s="142" t="s">
        <v>27</v>
      </c>
      <c r="C233" s="142"/>
      <c r="D233" s="142"/>
      <c r="E233" s="142" t="s">
        <v>133</v>
      </c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</row>
    <row r="234" spans="1:51" ht="12">
      <c r="A234" s="53"/>
      <c r="B234" s="142" t="s">
        <v>28</v>
      </c>
      <c r="C234" s="142"/>
      <c r="D234" s="142"/>
      <c r="E234" s="221" t="s">
        <v>75</v>
      </c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</row>
    <row r="235" spans="1:51" ht="12">
      <c r="A235" s="53"/>
      <c r="B235" s="205"/>
      <c r="C235" s="205"/>
      <c r="D235" s="205"/>
      <c r="E235" s="205" t="s">
        <v>30</v>
      </c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122">
        <f>SUM(T233:AA234)</f>
        <v>0</v>
      </c>
      <c r="U235" s="122"/>
      <c r="V235" s="122"/>
      <c r="W235" s="122"/>
      <c r="X235" s="122"/>
      <c r="Y235" s="122"/>
      <c r="Z235" s="122"/>
      <c r="AA235" s="122"/>
      <c r="AB235" s="122">
        <f>SUM(AB233:AI234)</f>
        <v>0</v>
      </c>
      <c r="AC235" s="122"/>
      <c r="AD235" s="122"/>
      <c r="AE235" s="122"/>
      <c r="AF235" s="122"/>
      <c r="AG235" s="122"/>
      <c r="AH235" s="122"/>
      <c r="AI235" s="122"/>
      <c r="AJ235" s="122">
        <f>SUM(AJ233:AQ234)</f>
        <v>0</v>
      </c>
      <c r="AK235" s="122"/>
      <c r="AL235" s="122"/>
      <c r="AM235" s="122"/>
      <c r="AN235" s="122"/>
      <c r="AO235" s="122"/>
      <c r="AP235" s="122"/>
      <c r="AQ235" s="122"/>
      <c r="AR235" s="122">
        <f>SUM(AR233:AY234)</f>
        <v>0</v>
      </c>
      <c r="AS235" s="122"/>
      <c r="AT235" s="122"/>
      <c r="AU235" s="122"/>
      <c r="AV235" s="122"/>
      <c r="AW235" s="122"/>
      <c r="AX235" s="122"/>
      <c r="AY235" s="122"/>
    </row>
    <row r="236" spans="1:43" s="43" customFormat="1" ht="5.25">
      <c r="A236" s="45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</row>
    <row r="237" spans="1:43" ht="12">
      <c r="A237" s="38"/>
      <c r="B237" s="38" t="s">
        <v>420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</row>
    <row r="238" spans="1:43" s="43" customFormat="1" ht="5.25">
      <c r="A238" s="45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</row>
    <row r="239" spans="1:51" ht="24" customHeight="1">
      <c r="A239" s="53"/>
      <c r="B239" s="126"/>
      <c r="C239" s="126"/>
      <c r="D239" s="126"/>
      <c r="E239" s="126" t="s">
        <v>34</v>
      </c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 t="str">
        <f>T85</f>
        <v>2 lata wstecz</v>
      </c>
      <c r="U239" s="126"/>
      <c r="V239" s="126"/>
      <c r="W239" s="126"/>
      <c r="X239" s="126"/>
      <c r="Y239" s="126"/>
      <c r="Z239" s="126"/>
      <c r="AA239" s="126"/>
      <c r="AB239" s="126" t="str">
        <f>Z85</f>
        <v>Rok ubiegły</v>
      </c>
      <c r="AC239" s="126"/>
      <c r="AD239" s="126"/>
      <c r="AE239" s="126"/>
      <c r="AF239" s="126"/>
      <c r="AG239" s="126"/>
      <c r="AH239" s="126"/>
      <c r="AI239" s="126"/>
      <c r="AJ239" s="126" t="str">
        <f>AF85</f>
        <v>Rok bieżący</v>
      </c>
      <c r="AK239" s="126"/>
      <c r="AL239" s="126"/>
      <c r="AM239" s="126"/>
      <c r="AN239" s="126"/>
      <c r="AO239" s="126"/>
      <c r="AP239" s="126"/>
      <c r="AQ239" s="126"/>
      <c r="AR239" s="149" t="s">
        <v>418</v>
      </c>
      <c r="AS239" s="149"/>
      <c r="AT239" s="149"/>
      <c r="AU239" s="149"/>
      <c r="AV239" s="149"/>
      <c r="AW239" s="149"/>
      <c r="AX239" s="149"/>
      <c r="AY239" s="149"/>
    </row>
    <row r="240" spans="1:51" ht="24" customHeight="1">
      <c r="A240" s="53"/>
      <c r="B240" s="142" t="s">
        <v>27</v>
      </c>
      <c r="C240" s="142"/>
      <c r="D240" s="142"/>
      <c r="E240" s="234" t="s">
        <v>135</v>
      </c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</row>
    <row r="241" spans="1:51" ht="12">
      <c r="A241" s="53"/>
      <c r="B241" s="142" t="s">
        <v>28</v>
      </c>
      <c r="C241" s="142"/>
      <c r="D241" s="142"/>
      <c r="E241" s="142" t="s">
        <v>136</v>
      </c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27">
        <f>SUM(T242:AA244)</f>
        <v>0</v>
      </c>
      <c r="U241" s="127"/>
      <c r="V241" s="127"/>
      <c r="W241" s="127"/>
      <c r="X241" s="127"/>
      <c r="Y241" s="127"/>
      <c r="Z241" s="127"/>
      <c r="AA241" s="127"/>
      <c r="AB241" s="127">
        <f>SUM(AB242:AI244)</f>
        <v>0</v>
      </c>
      <c r="AC241" s="127"/>
      <c r="AD241" s="127"/>
      <c r="AE241" s="127"/>
      <c r="AF241" s="127"/>
      <c r="AG241" s="127"/>
      <c r="AH241" s="127"/>
      <c r="AI241" s="127"/>
      <c r="AJ241" s="127">
        <f>SUM(AJ242:AQ244)</f>
        <v>0</v>
      </c>
      <c r="AK241" s="127"/>
      <c r="AL241" s="127"/>
      <c r="AM241" s="127"/>
      <c r="AN241" s="127"/>
      <c r="AO241" s="127"/>
      <c r="AP241" s="127"/>
      <c r="AQ241" s="127"/>
      <c r="AR241" s="127">
        <f>SUM(AR242:AY244)</f>
        <v>0</v>
      </c>
      <c r="AS241" s="127"/>
      <c r="AT241" s="127"/>
      <c r="AU241" s="127"/>
      <c r="AV241" s="127"/>
      <c r="AW241" s="127"/>
      <c r="AX241" s="127"/>
      <c r="AY241" s="127"/>
    </row>
    <row r="242" spans="1:51" ht="12">
      <c r="A242" s="53"/>
      <c r="B242" s="142" t="s">
        <v>134</v>
      </c>
      <c r="C242" s="142"/>
      <c r="D242" s="142"/>
      <c r="E242" s="142" t="s">
        <v>137</v>
      </c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</row>
    <row r="243" spans="1:51" ht="12">
      <c r="A243" s="53"/>
      <c r="B243" s="142" t="s">
        <v>134</v>
      </c>
      <c r="C243" s="142"/>
      <c r="D243" s="142"/>
      <c r="E243" s="142" t="s">
        <v>138</v>
      </c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</row>
    <row r="244" spans="1:51" ht="24" customHeight="1">
      <c r="A244" s="53"/>
      <c r="B244" s="142" t="s">
        <v>134</v>
      </c>
      <c r="C244" s="142"/>
      <c r="D244" s="142"/>
      <c r="E244" s="234" t="s">
        <v>139</v>
      </c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</row>
    <row r="245" spans="1:51" ht="12">
      <c r="A245" s="53"/>
      <c r="B245" s="142" t="s">
        <v>29</v>
      </c>
      <c r="C245" s="142"/>
      <c r="D245" s="142"/>
      <c r="E245" s="221" t="s">
        <v>75</v>
      </c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</row>
    <row r="246" spans="1:51" ht="12">
      <c r="A246" s="53"/>
      <c r="B246" s="205"/>
      <c r="C246" s="205"/>
      <c r="D246" s="205"/>
      <c r="E246" s="205" t="s">
        <v>30</v>
      </c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122">
        <f>SUM(T240,T241,T245)</f>
        <v>0</v>
      </c>
      <c r="U246" s="122"/>
      <c r="V246" s="122"/>
      <c r="W246" s="122"/>
      <c r="X246" s="122"/>
      <c r="Y246" s="122"/>
      <c r="Z246" s="122"/>
      <c r="AA246" s="122"/>
      <c r="AB246" s="122">
        <f>SUM(AB240,AB241,AB245)</f>
        <v>0</v>
      </c>
      <c r="AC246" s="122"/>
      <c r="AD246" s="122"/>
      <c r="AE246" s="122"/>
      <c r="AF246" s="122"/>
      <c r="AG246" s="122"/>
      <c r="AH246" s="122"/>
      <c r="AI246" s="122"/>
      <c r="AJ246" s="122">
        <f>SUM(AJ240,AJ241,AJ245)</f>
        <v>0</v>
      </c>
      <c r="AK246" s="122"/>
      <c r="AL246" s="122"/>
      <c r="AM246" s="122"/>
      <c r="AN246" s="122"/>
      <c r="AO246" s="122"/>
      <c r="AP246" s="122"/>
      <c r="AQ246" s="122"/>
      <c r="AR246" s="122">
        <f>SUM(AR240,AR241,AR245)</f>
        <v>0</v>
      </c>
      <c r="AS246" s="122"/>
      <c r="AT246" s="122"/>
      <c r="AU246" s="122"/>
      <c r="AV246" s="122"/>
      <c r="AW246" s="122"/>
      <c r="AX246" s="122"/>
      <c r="AY246" s="122"/>
    </row>
    <row r="247" spans="1:43" s="43" customFormat="1" ht="5.25">
      <c r="A247" s="45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</row>
    <row r="248" spans="1:43" ht="12">
      <c r="A248" s="38"/>
      <c r="B248" s="38" t="s">
        <v>140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</row>
    <row r="249" spans="1:43" s="43" customFormat="1" ht="5.2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</row>
    <row r="250" spans="1:43" ht="12">
      <c r="A250" s="38"/>
      <c r="B250" s="38" t="s">
        <v>141</v>
      </c>
      <c r="C250" s="38"/>
      <c r="D250" s="38"/>
      <c r="E250" s="38"/>
      <c r="F250" s="38"/>
      <c r="G250" s="38"/>
      <c r="H250" s="38"/>
      <c r="I250" s="38"/>
      <c r="J250" s="38"/>
      <c r="K250" s="175">
        <f>I31</f>
        <v>0</v>
      </c>
      <c r="L250" s="175"/>
      <c r="M250" s="175"/>
      <c r="N250" s="38"/>
      <c r="O250" s="38" t="s">
        <v>142</v>
      </c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177"/>
      <c r="AB250" s="177"/>
      <c r="AC250" s="177"/>
      <c r="AD250" s="177"/>
      <c r="AE250" s="177"/>
      <c r="AF250" s="177"/>
      <c r="AG250" s="177"/>
      <c r="AH250" s="177"/>
      <c r="AI250" s="38"/>
      <c r="AJ250" s="38"/>
      <c r="AK250" s="38"/>
      <c r="AL250" s="38"/>
      <c r="AM250" s="38"/>
      <c r="AN250" s="38"/>
      <c r="AO250" s="38"/>
      <c r="AP250" s="38"/>
      <c r="AQ250" s="38"/>
    </row>
    <row r="251" spans="1:43" s="43" customFormat="1" ht="5.25">
      <c r="A251" s="45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</row>
    <row r="252" spans="1:43" ht="12">
      <c r="A252" s="38"/>
      <c r="B252" s="38" t="s">
        <v>334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</row>
    <row r="253" spans="1:43" ht="6" customHeight="1">
      <c r="A253" s="38"/>
      <c r="B253" s="38"/>
      <c r="C253" s="38"/>
      <c r="D253" s="38"/>
      <c r="E253" s="38"/>
      <c r="F253" s="38"/>
      <c r="G253" s="89"/>
      <c r="H253" s="90"/>
      <c r="I253" s="90"/>
      <c r="J253" s="90"/>
      <c r="K253" s="90"/>
      <c r="L253" s="91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</row>
    <row r="254" spans="1:43" s="43" customFormat="1" ht="12">
      <c r="A254" s="45"/>
      <c r="B254" s="38" t="str">
        <f>T85</f>
        <v>2 lata wstecz</v>
      </c>
      <c r="C254" s="38"/>
      <c r="D254" s="38"/>
      <c r="E254" s="38"/>
      <c r="F254" s="38"/>
      <c r="G254" s="119">
        <f>G222+T235-T246-(12*AA250)</f>
        <v>0</v>
      </c>
      <c r="H254" s="120"/>
      <c r="I254" s="120"/>
      <c r="J254" s="120"/>
      <c r="K254" s="120"/>
      <c r="L254" s="121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</row>
    <row r="255" spans="1:43" ht="12">
      <c r="A255" s="38"/>
      <c r="B255" s="38" t="str">
        <f>Z85</f>
        <v>Rok ubiegły</v>
      </c>
      <c r="C255" s="38"/>
      <c r="D255" s="38"/>
      <c r="E255" s="38"/>
      <c r="F255" s="38"/>
      <c r="G255" s="119">
        <f>G223+AB235-AB246-(12*AA250)</f>
        <v>0</v>
      </c>
      <c r="H255" s="120"/>
      <c r="I255" s="120"/>
      <c r="J255" s="120"/>
      <c r="K255" s="120"/>
      <c r="L255" s="121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</row>
    <row r="256" spans="1:43" ht="12">
      <c r="A256" s="38"/>
      <c r="B256" s="38" t="str">
        <f>AF85</f>
        <v>Rok bieżący</v>
      </c>
      <c r="C256" s="38"/>
      <c r="D256" s="38"/>
      <c r="E256" s="38"/>
      <c r="F256" s="38"/>
      <c r="G256" s="164">
        <f>G224+AJ235-AJ246-(12*AA250)</f>
        <v>0</v>
      </c>
      <c r="H256" s="165"/>
      <c r="I256" s="165"/>
      <c r="J256" s="165"/>
      <c r="K256" s="165"/>
      <c r="L256" s="166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</row>
    <row r="257" spans="1:43" ht="12">
      <c r="A257" s="38"/>
      <c r="B257" s="38" t="s">
        <v>413</v>
      </c>
      <c r="C257" s="38"/>
      <c r="D257" s="38"/>
      <c r="E257" s="38"/>
      <c r="F257" s="38"/>
      <c r="G257" s="39"/>
      <c r="H257" s="39"/>
      <c r="I257" s="39"/>
      <c r="J257" s="39"/>
      <c r="K257" s="167">
        <f>K225+AR235-AR246-(12*AA250)</f>
        <v>0</v>
      </c>
      <c r="L257" s="168"/>
      <c r="M257" s="168"/>
      <c r="N257" s="168"/>
      <c r="O257" s="168"/>
      <c r="P257" s="169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</row>
    <row r="258" spans="1:43" s="43" customFormat="1" ht="5.2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6"/>
      <c r="L258" s="46"/>
      <c r="M258" s="46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6"/>
      <c r="AB258" s="46"/>
      <c r="AC258" s="46"/>
      <c r="AD258" s="46"/>
      <c r="AE258" s="46"/>
      <c r="AF258" s="46"/>
      <c r="AG258" s="46"/>
      <c r="AH258" s="46"/>
      <c r="AI258" s="45"/>
      <c r="AJ258" s="45"/>
      <c r="AK258" s="45"/>
      <c r="AL258" s="45"/>
      <c r="AM258" s="45"/>
      <c r="AN258" s="45"/>
      <c r="AO258" s="45"/>
      <c r="AP258" s="45"/>
      <c r="AQ258" s="45"/>
    </row>
    <row r="259" spans="1:43" s="64" customFormat="1" ht="24" customHeight="1">
      <c r="A259" s="252" t="s">
        <v>375</v>
      </c>
      <c r="B259" s="253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253"/>
      <c r="AI259" s="253"/>
      <c r="AJ259" s="253"/>
      <c r="AK259" s="253"/>
      <c r="AL259" s="253"/>
      <c r="AM259" s="253"/>
      <c r="AN259" s="253"/>
      <c r="AO259" s="253"/>
      <c r="AP259" s="253"/>
      <c r="AQ259" s="254"/>
    </row>
    <row r="260" spans="1:43" s="43" customFormat="1" ht="5.2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</row>
    <row r="261" spans="1:43" ht="12">
      <c r="A261" s="38"/>
      <c r="B261" s="38" t="s">
        <v>143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184"/>
      <c r="AL261" s="185"/>
      <c r="AM261" s="185"/>
      <c r="AN261" s="185"/>
      <c r="AO261" s="185"/>
      <c r="AP261" s="185"/>
      <c r="AQ261" s="186"/>
    </row>
    <row r="262" spans="1:43" ht="12">
      <c r="A262" s="38"/>
      <c r="B262" s="65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246" t="s">
        <v>165</v>
      </c>
      <c r="AL262" s="247"/>
      <c r="AM262" s="247"/>
      <c r="AN262" s="247"/>
      <c r="AO262" s="247"/>
      <c r="AP262" s="247"/>
      <c r="AQ262" s="248"/>
    </row>
    <row r="263" spans="1:43" ht="12">
      <c r="A263" s="38"/>
      <c r="B263" s="66" t="s">
        <v>147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</row>
    <row r="264" spans="1:43" ht="4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</row>
    <row r="265" spans="1:43" s="68" customFormat="1" ht="61.5" customHeight="1">
      <c r="A265" s="66"/>
      <c r="B265" s="67" t="s">
        <v>27</v>
      </c>
      <c r="C265" s="116" t="s">
        <v>423</v>
      </c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8"/>
    </row>
    <row r="266" spans="1:43" s="68" customFormat="1" ht="18.75" customHeight="1">
      <c r="A266" s="66"/>
      <c r="B266" s="69" t="s">
        <v>28</v>
      </c>
      <c r="C266" s="259" t="s">
        <v>386</v>
      </c>
      <c r="D266" s="260"/>
      <c r="E266" s="260"/>
      <c r="F266" s="260"/>
      <c r="G266" s="260"/>
      <c r="H266" s="260"/>
      <c r="I266" s="260"/>
      <c r="J266" s="260"/>
      <c r="K266" s="260"/>
      <c r="L266" s="260"/>
      <c r="M266" s="260"/>
      <c r="N266" s="260"/>
      <c r="O266" s="260"/>
      <c r="P266" s="260"/>
      <c r="Q266" s="260"/>
      <c r="R266" s="260"/>
      <c r="S266" s="260"/>
      <c r="T266" s="260"/>
      <c r="U266" s="260"/>
      <c r="V266" s="260"/>
      <c r="W266" s="260"/>
      <c r="X266" s="260"/>
      <c r="Y266" s="260"/>
      <c r="Z266" s="260"/>
      <c r="AA266" s="260"/>
      <c r="AB266" s="260"/>
      <c r="AC266" s="261"/>
      <c r="AD266" s="262" t="s">
        <v>387</v>
      </c>
      <c r="AE266" s="262"/>
      <c r="AF266" s="262"/>
      <c r="AG266" s="262"/>
      <c r="AH266" s="262"/>
      <c r="AI266" s="262"/>
      <c r="AJ266" s="262"/>
      <c r="AK266" s="262" t="s">
        <v>388</v>
      </c>
      <c r="AL266" s="262"/>
      <c r="AM266" s="262"/>
      <c r="AN266" s="262"/>
      <c r="AO266" s="262"/>
      <c r="AP266" s="262"/>
      <c r="AQ266" s="262"/>
    </row>
    <row r="267" spans="1:43" s="68" customFormat="1" ht="77.25" customHeight="1">
      <c r="A267" s="66"/>
      <c r="B267" s="69"/>
      <c r="C267" s="128" t="s">
        <v>409</v>
      </c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30"/>
      <c r="AD267" s="131" t="s">
        <v>410</v>
      </c>
      <c r="AE267" s="264"/>
      <c r="AF267" s="264"/>
      <c r="AG267" s="264"/>
      <c r="AH267" s="264"/>
      <c r="AI267" s="264"/>
      <c r="AJ267" s="264"/>
      <c r="AK267" s="131" t="s">
        <v>411</v>
      </c>
      <c r="AL267" s="264"/>
      <c r="AM267" s="264"/>
      <c r="AN267" s="264"/>
      <c r="AO267" s="264"/>
      <c r="AP267" s="264"/>
      <c r="AQ267" s="264"/>
    </row>
    <row r="268" spans="1:43" s="68" customFormat="1" ht="19.5" customHeight="1">
      <c r="A268" s="66"/>
      <c r="B268" s="69"/>
      <c r="C268" s="128" t="s">
        <v>407</v>
      </c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30"/>
      <c r="AD268" s="131" t="s">
        <v>389</v>
      </c>
      <c r="AE268" s="131"/>
      <c r="AF268" s="131"/>
      <c r="AG268" s="131"/>
      <c r="AH268" s="131"/>
      <c r="AI268" s="131"/>
      <c r="AJ268" s="131"/>
      <c r="AK268" s="131" t="s">
        <v>389</v>
      </c>
      <c r="AL268" s="131"/>
      <c r="AM268" s="131"/>
      <c r="AN268" s="131"/>
      <c r="AO268" s="131"/>
      <c r="AP268" s="131"/>
      <c r="AQ268" s="131"/>
    </row>
    <row r="269" spans="1:43" s="68" customFormat="1" ht="11.25" customHeight="1">
      <c r="A269" s="66"/>
      <c r="B269" s="69"/>
      <c r="C269" s="128" t="s">
        <v>408</v>
      </c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30"/>
      <c r="AD269" s="131" t="s">
        <v>389</v>
      </c>
      <c r="AE269" s="131"/>
      <c r="AF269" s="131"/>
      <c r="AG269" s="131"/>
      <c r="AH269" s="131"/>
      <c r="AI269" s="131"/>
      <c r="AJ269" s="131"/>
      <c r="AK269" s="131" t="s">
        <v>389</v>
      </c>
      <c r="AL269" s="131"/>
      <c r="AM269" s="131"/>
      <c r="AN269" s="131"/>
      <c r="AO269" s="131"/>
      <c r="AP269" s="131"/>
      <c r="AQ269" s="131"/>
    </row>
    <row r="270" spans="1:43" s="68" customFormat="1" ht="11.25" customHeight="1">
      <c r="A270" s="66"/>
      <c r="B270" s="67"/>
      <c r="C270" s="265" t="s">
        <v>404</v>
      </c>
      <c r="D270" s="266"/>
      <c r="E270" s="266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6"/>
      <c r="S270" s="266"/>
      <c r="T270" s="266"/>
      <c r="U270" s="266"/>
      <c r="V270" s="266"/>
      <c r="W270" s="266"/>
      <c r="X270" s="266"/>
      <c r="Y270" s="266"/>
      <c r="Z270" s="266"/>
      <c r="AA270" s="266"/>
      <c r="AB270" s="266"/>
      <c r="AC270" s="266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8"/>
    </row>
    <row r="271" spans="1:43" s="68" customFormat="1" ht="66.75" customHeight="1">
      <c r="A271" s="66"/>
      <c r="B271" s="67" t="s">
        <v>353</v>
      </c>
      <c r="C271" s="249" t="s">
        <v>412</v>
      </c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250"/>
      <c r="AC271" s="250"/>
      <c r="AD271" s="250"/>
      <c r="AE271" s="250"/>
      <c r="AF271" s="250"/>
      <c r="AG271" s="250"/>
      <c r="AH271" s="250"/>
      <c r="AI271" s="250"/>
      <c r="AJ271" s="250"/>
      <c r="AK271" s="250"/>
      <c r="AL271" s="250"/>
      <c r="AM271" s="250"/>
      <c r="AN271" s="250"/>
      <c r="AO271" s="250"/>
      <c r="AP271" s="250"/>
      <c r="AQ271" s="251"/>
    </row>
    <row r="272" spans="1:43" ht="1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</row>
    <row r="273" spans="1:43" ht="6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</row>
    <row r="274" spans="1:43" ht="12">
      <c r="A274" s="38"/>
      <c r="B274" s="38"/>
      <c r="C274" s="38"/>
      <c r="D274" s="38"/>
      <c r="E274" s="38"/>
      <c r="F274" s="38"/>
      <c r="G274" s="70"/>
      <c r="H274" s="70"/>
      <c r="I274" s="70"/>
      <c r="J274" s="70"/>
      <c r="K274" s="70"/>
      <c r="L274" s="70"/>
      <c r="M274" s="70"/>
      <c r="N274" s="70"/>
      <c r="O274" s="70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</row>
    <row r="275" spans="1:43" ht="12">
      <c r="A275" s="38"/>
      <c r="B275" s="38"/>
      <c r="C275" s="38"/>
      <c r="D275" s="38"/>
      <c r="E275" s="38"/>
      <c r="F275" s="38"/>
      <c r="G275" s="240"/>
      <c r="H275" s="241"/>
      <c r="I275" s="241"/>
      <c r="J275" s="241"/>
      <c r="K275" s="242"/>
      <c r="L275" s="243">
        <f ca="1">NOW()</f>
        <v>44323.31914375</v>
      </c>
      <c r="M275" s="243"/>
      <c r="N275" s="243"/>
      <c r="O275" s="244"/>
      <c r="P275" s="55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239"/>
      <c r="AD275" s="239"/>
      <c r="AE275" s="239"/>
      <c r="AF275" s="239"/>
      <c r="AG275" s="239"/>
      <c r="AH275" s="239"/>
      <c r="AI275" s="239"/>
      <c r="AJ275" s="239"/>
      <c r="AK275" s="239"/>
      <c r="AL275" s="38"/>
      <c r="AM275" s="38"/>
      <c r="AN275" s="38"/>
      <c r="AO275" s="38"/>
      <c r="AP275" s="38"/>
      <c r="AQ275" s="38"/>
    </row>
    <row r="276" spans="1:43" ht="12">
      <c r="A276" s="38"/>
      <c r="B276" s="38"/>
      <c r="C276" s="38"/>
      <c r="D276" s="38"/>
      <c r="E276" s="38"/>
      <c r="F276" s="38"/>
      <c r="G276" s="236" t="s">
        <v>148</v>
      </c>
      <c r="H276" s="237"/>
      <c r="I276" s="237"/>
      <c r="J276" s="237"/>
      <c r="K276" s="237"/>
      <c r="L276" s="237"/>
      <c r="M276" s="237"/>
      <c r="N276" s="237"/>
      <c r="O276" s="2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235" t="s">
        <v>332</v>
      </c>
      <c r="AD276" s="235"/>
      <c r="AE276" s="235"/>
      <c r="AF276" s="235"/>
      <c r="AG276" s="235"/>
      <c r="AH276" s="235"/>
      <c r="AI276" s="235"/>
      <c r="AJ276" s="235"/>
      <c r="AK276" s="235"/>
      <c r="AL276" s="38"/>
      <c r="AM276" s="38"/>
      <c r="AN276" s="38"/>
      <c r="AO276" s="38"/>
      <c r="AP276" s="38"/>
      <c r="AQ276" s="38"/>
    </row>
    <row r="277" spans="1:43" ht="1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</row>
    <row r="278" spans="1:43" s="68" customFormat="1" ht="9">
      <c r="A278" s="66"/>
      <c r="B278" s="71">
        <v>1</v>
      </c>
      <c r="C278" s="113" t="s">
        <v>149</v>
      </c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5"/>
    </row>
    <row r="279" spans="1:43" s="73" customFormat="1" ht="19.5" customHeight="1">
      <c r="A279" s="78"/>
      <c r="B279" s="72" t="s">
        <v>150</v>
      </c>
      <c r="C279" s="110" t="s">
        <v>158</v>
      </c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2"/>
    </row>
    <row r="280" spans="1:43" s="68" customFormat="1" ht="9" customHeight="1">
      <c r="A280" s="76"/>
      <c r="B280" s="71" t="s">
        <v>151</v>
      </c>
      <c r="C280" s="123" t="s">
        <v>159</v>
      </c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124"/>
      <c r="AP280" s="124"/>
      <c r="AQ280" s="125"/>
    </row>
    <row r="281" spans="1:43" s="68" customFormat="1" ht="20.25" customHeight="1">
      <c r="A281" s="76"/>
      <c r="B281" s="71" t="s">
        <v>152</v>
      </c>
      <c r="C281" s="123" t="s">
        <v>160</v>
      </c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5"/>
    </row>
    <row r="282" spans="1:43" s="68" customFormat="1" ht="19.5" customHeight="1">
      <c r="A282" s="76"/>
      <c r="B282" s="71" t="s">
        <v>153</v>
      </c>
      <c r="C282" s="123" t="s">
        <v>161</v>
      </c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5"/>
    </row>
    <row r="283" spans="1:43" s="68" customFormat="1" ht="19.5" customHeight="1">
      <c r="A283" s="76"/>
      <c r="B283" s="71" t="s">
        <v>154</v>
      </c>
      <c r="C283" s="123" t="s">
        <v>162</v>
      </c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5"/>
    </row>
    <row r="284" spans="1:43" s="68" customFormat="1" ht="9" customHeight="1">
      <c r="A284" s="76"/>
      <c r="B284" s="71" t="s">
        <v>155</v>
      </c>
      <c r="C284" s="123" t="s">
        <v>166</v>
      </c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5"/>
    </row>
    <row r="285" spans="1:43" s="68" customFormat="1" ht="9" customHeight="1">
      <c r="A285" s="76"/>
      <c r="B285" s="71" t="s">
        <v>156</v>
      </c>
      <c r="C285" s="123" t="s">
        <v>163</v>
      </c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5"/>
    </row>
    <row r="286" spans="1:43" s="68" customFormat="1" ht="9" customHeight="1">
      <c r="A286" s="76"/>
      <c r="B286" s="71" t="s">
        <v>157</v>
      </c>
      <c r="C286" s="123" t="s">
        <v>164</v>
      </c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5"/>
    </row>
    <row r="287" spans="1:43" ht="49.5" customHeight="1">
      <c r="A287" s="74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  <c r="T287" s="263"/>
      <c r="U287" s="263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63"/>
      <c r="AG287" s="263"/>
      <c r="AH287" s="263"/>
      <c r="AI287" s="263"/>
      <c r="AJ287" s="263"/>
      <c r="AK287" s="263"/>
      <c r="AL287" s="263"/>
      <c r="AM287" s="263"/>
      <c r="AN287" s="263"/>
      <c r="AO287" s="263"/>
      <c r="AP287" s="263"/>
      <c r="AQ287" s="263"/>
    </row>
    <row r="288" spans="1:43" ht="1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</row>
    <row r="289" spans="1:43" ht="1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</row>
    <row r="290" spans="1:43" ht="11.2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</row>
    <row r="291" spans="1:43" ht="12" customHeight="1" hidden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</row>
    <row r="292" spans="1:43" ht="0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</row>
  </sheetData>
  <sheetProtection/>
  <mergeCells count="924">
    <mergeCell ref="C266:AC266"/>
    <mergeCell ref="AD266:AJ266"/>
    <mergeCell ref="AK266:AQ266"/>
    <mergeCell ref="B287:AQ287"/>
    <mergeCell ref="C267:AC267"/>
    <mergeCell ref="AD267:AJ267"/>
    <mergeCell ref="AK267:AQ267"/>
    <mergeCell ref="C270:AC270"/>
    <mergeCell ref="AD270:AJ270"/>
    <mergeCell ref="AK270:AQ270"/>
    <mergeCell ref="B139:AE139"/>
    <mergeCell ref="AC136:AJ136"/>
    <mergeCell ref="AC137:AJ137"/>
    <mergeCell ref="AK130:AQ130"/>
    <mergeCell ref="AK131:AQ131"/>
    <mergeCell ref="AK132:AQ132"/>
    <mergeCell ref="AK133:AQ133"/>
    <mergeCell ref="AK134:AQ134"/>
    <mergeCell ref="AK135:AQ135"/>
    <mergeCell ref="AK136:AQ136"/>
    <mergeCell ref="AK137:AQ137"/>
    <mergeCell ref="AC131:AJ131"/>
    <mergeCell ref="AC132:AJ132"/>
    <mergeCell ref="AC133:AJ133"/>
    <mergeCell ref="AC134:AJ134"/>
    <mergeCell ref="AC135:AJ135"/>
    <mergeCell ref="B103:C103"/>
    <mergeCell ref="D103:S103"/>
    <mergeCell ref="AF103:AK103"/>
    <mergeCell ref="AL103:AQ103"/>
    <mergeCell ref="AR103:AW103"/>
    <mergeCell ref="AX103:BC103"/>
    <mergeCell ref="Z103:AE103"/>
    <mergeCell ref="T103:Y103"/>
    <mergeCell ref="AX90:BC90"/>
    <mergeCell ref="AR102:AW102"/>
    <mergeCell ref="AX102:BC102"/>
    <mergeCell ref="AX97:BC97"/>
    <mergeCell ref="AX98:BC98"/>
    <mergeCell ref="AL97:AQ97"/>
    <mergeCell ref="AR97:AW97"/>
    <mergeCell ref="AL92:AQ92"/>
    <mergeCell ref="C271:AQ271"/>
    <mergeCell ref="K225:P225"/>
    <mergeCell ref="K250:M250"/>
    <mergeCell ref="AA250:AH250"/>
    <mergeCell ref="A259:AQ259"/>
    <mergeCell ref="AK261:AQ261"/>
    <mergeCell ref="B243:D243"/>
    <mergeCell ref="B242:D242"/>
    <mergeCell ref="E242:S242"/>
    <mergeCell ref="AB242:AI242"/>
    <mergeCell ref="AK262:AQ262"/>
    <mergeCell ref="AJ242:AQ242"/>
    <mergeCell ref="B245:D245"/>
    <mergeCell ref="E245:S245"/>
    <mergeCell ref="AB245:AI245"/>
    <mergeCell ref="AJ245:AQ245"/>
    <mergeCell ref="B244:D244"/>
    <mergeCell ref="E244:S244"/>
    <mergeCell ref="AB244:AI244"/>
    <mergeCell ref="AJ244:AQ244"/>
    <mergeCell ref="AR244:AY244"/>
    <mergeCell ref="E246:S246"/>
    <mergeCell ref="AB246:AI246"/>
    <mergeCell ref="AJ246:AQ246"/>
    <mergeCell ref="AR246:AY246"/>
    <mergeCell ref="AR245:AY245"/>
    <mergeCell ref="AC276:AK276"/>
    <mergeCell ref="G276:O276"/>
    <mergeCell ref="AC275:AK275"/>
    <mergeCell ref="G275:K275"/>
    <mergeCell ref="L275:O275"/>
    <mergeCell ref="A1:AQ2"/>
    <mergeCell ref="B246:D246"/>
    <mergeCell ref="D114:X114"/>
    <mergeCell ref="D116:X116"/>
    <mergeCell ref="AC130:AJ130"/>
    <mergeCell ref="AR243:AY243"/>
    <mergeCell ref="B235:D235"/>
    <mergeCell ref="E235:S235"/>
    <mergeCell ref="AB235:AI235"/>
    <mergeCell ref="AJ235:AQ235"/>
    <mergeCell ref="AR235:AY235"/>
    <mergeCell ref="AR242:AY242"/>
    <mergeCell ref="AJ241:AQ241"/>
    <mergeCell ref="AR241:AY241"/>
    <mergeCell ref="E243:S243"/>
    <mergeCell ref="B240:D240"/>
    <mergeCell ref="E240:S240"/>
    <mergeCell ref="AB240:AI240"/>
    <mergeCell ref="AJ240:AQ240"/>
    <mergeCell ref="AR240:AY240"/>
    <mergeCell ref="B241:D241"/>
    <mergeCell ref="E241:S241"/>
    <mergeCell ref="AB241:AI241"/>
    <mergeCell ref="B234:D234"/>
    <mergeCell ref="E234:S234"/>
    <mergeCell ref="AB234:AI234"/>
    <mergeCell ref="AJ234:AQ234"/>
    <mergeCell ref="AR234:AY234"/>
    <mergeCell ref="AJ239:AQ239"/>
    <mergeCell ref="AR239:AY239"/>
    <mergeCell ref="B239:D239"/>
    <mergeCell ref="E239:S239"/>
    <mergeCell ref="AB239:AI239"/>
    <mergeCell ref="B233:D233"/>
    <mergeCell ref="E233:S233"/>
    <mergeCell ref="AB233:AI233"/>
    <mergeCell ref="AJ233:AQ233"/>
    <mergeCell ref="AR233:AY233"/>
    <mergeCell ref="AR232:AY232"/>
    <mergeCell ref="AB232:AI232"/>
    <mergeCell ref="AJ232:AQ232"/>
    <mergeCell ref="B232:D232"/>
    <mergeCell ref="E232:S232"/>
    <mergeCell ref="B215:C215"/>
    <mergeCell ref="T232:AA232"/>
    <mergeCell ref="T233:AA233"/>
    <mergeCell ref="T234:AA234"/>
    <mergeCell ref="G223:L223"/>
    <mergeCell ref="G224:L224"/>
    <mergeCell ref="B228:AQ228"/>
    <mergeCell ref="B217:C217"/>
    <mergeCell ref="B218:C218"/>
    <mergeCell ref="D217:O217"/>
    <mergeCell ref="B216:C216"/>
    <mergeCell ref="B210:C210"/>
    <mergeCell ref="D210:V210"/>
    <mergeCell ref="AD210:AJ210"/>
    <mergeCell ref="AK210:AQ210"/>
    <mergeCell ref="AR210:AX210"/>
    <mergeCell ref="D214:O214"/>
    <mergeCell ref="D215:O215"/>
    <mergeCell ref="D216:O216"/>
    <mergeCell ref="B214:C214"/>
    <mergeCell ref="B209:C209"/>
    <mergeCell ref="D209:V209"/>
    <mergeCell ref="AD209:AJ209"/>
    <mergeCell ref="AK209:AQ209"/>
    <mergeCell ref="AR209:AX209"/>
    <mergeCell ref="B208:C208"/>
    <mergeCell ref="D208:V208"/>
    <mergeCell ref="AD208:AJ208"/>
    <mergeCell ref="AK208:AQ208"/>
    <mergeCell ref="AR208:AX208"/>
    <mergeCell ref="B207:C207"/>
    <mergeCell ref="D207:V207"/>
    <mergeCell ref="AD207:AJ207"/>
    <mergeCell ref="AK207:AQ207"/>
    <mergeCell ref="AR207:AX207"/>
    <mergeCell ref="B206:C206"/>
    <mergeCell ref="D206:V206"/>
    <mergeCell ref="AD206:AJ206"/>
    <mergeCell ref="AK206:AQ206"/>
    <mergeCell ref="AR206:AX206"/>
    <mergeCell ref="B205:C205"/>
    <mergeCell ref="D205:V205"/>
    <mergeCell ref="AD205:AJ205"/>
    <mergeCell ref="AK205:AQ205"/>
    <mergeCell ref="AR205:AX205"/>
    <mergeCell ref="B204:C204"/>
    <mergeCell ref="D204:V204"/>
    <mergeCell ref="AD204:AJ204"/>
    <mergeCell ref="AK204:AQ204"/>
    <mergeCell ref="AR204:AX204"/>
    <mergeCell ref="B203:C203"/>
    <mergeCell ref="D203:V203"/>
    <mergeCell ref="AD203:AJ203"/>
    <mergeCell ref="AK203:AQ203"/>
    <mergeCell ref="AR203:AX203"/>
    <mergeCell ref="B202:C202"/>
    <mergeCell ref="D202:V202"/>
    <mergeCell ref="AD202:AJ202"/>
    <mergeCell ref="AK202:AQ202"/>
    <mergeCell ref="AR202:AX202"/>
    <mergeCell ref="B201:C201"/>
    <mergeCell ref="D201:V201"/>
    <mergeCell ref="AD201:AJ201"/>
    <mergeCell ref="AK201:AQ201"/>
    <mergeCell ref="AR201:AX201"/>
    <mergeCell ref="AR200:AX200"/>
    <mergeCell ref="B200:C200"/>
    <mergeCell ref="D200:V200"/>
    <mergeCell ref="AD200:AJ200"/>
    <mergeCell ref="AK200:AQ200"/>
    <mergeCell ref="AK197:AQ197"/>
    <mergeCell ref="B199:C199"/>
    <mergeCell ref="D199:V199"/>
    <mergeCell ref="AD199:AJ199"/>
    <mergeCell ref="AK199:AQ199"/>
    <mergeCell ref="AR199:AX199"/>
    <mergeCell ref="D197:V197"/>
    <mergeCell ref="B197:C197"/>
    <mergeCell ref="W197:AC197"/>
    <mergeCell ref="W198:AC198"/>
    <mergeCell ref="AL193:AQ193"/>
    <mergeCell ref="AR193:AW193"/>
    <mergeCell ref="B192:C192"/>
    <mergeCell ref="B198:C198"/>
    <mergeCell ref="D198:V198"/>
    <mergeCell ref="AD198:AJ198"/>
    <mergeCell ref="AK198:AQ198"/>
    <mergeCell ref="AR198:AX198"/>
    <mergeCell ref="AR197:AX197"/>
    <mergeCell ref="AD197:AJ197"/>
    <mergeCell ref="N192:S192"/>
    <mergeCell ref="AR190:AW190"/>
    <mergeCell ref="AR191:AW191"/>
    <mergeCell ref="AL192:AQ192"/>
    <mergeCell ref="AR192:AW192"/>
    <mergeCell ref="B193:C193"/>
    <mergeCell ref="D193:M193"/>
    <mergeCell ref="T193:Y193"/>
    <mergeCell ref="Z193:AE193"/>
    <mergeCell ref="AF193:AK193"/>
    <mergeCell ref="AF189:AK189"/>
    <mergeCell ref="AL191:AQ191"/>
    <mergeCell ref="D192:M192"/>
    <mergeCell ref="T192:Y192"/>
    <mergeCell ref="Z192:AE192"/>
    <mergeCell ref="AF192:AK192"/>
    <mergeCell ref="AL190:AQ190"/>
    <mergeCell ref="AF190:AK190"/>
    <mergeCell ref="N190:S190"/>
    <mergeCell ref="N191:S191"/>
    <mergeCell ref="T188:Y188"/>
    <mergeCell ref="Z188:AE188"/>
    <mergeCell ref="AF188:AK188"/>
    <mergeCell ref="AR188:AW188"/>
    <mergeCell ref="B191:C191"/>
    <mergeCell ref="D191:M191"/>
    <mergeCell ref="T191:Y191"/>
    <mergeCell ref="Z191:AE191"/>
    <mergeCell ref="AF191:AK191"/>
    <mergeCell ref="B188:C188"/>
    <mergeCell ref="B190:C190"/>
    <mergeCell ref="D190:M190"/>
    <mergeCell ref="T190:Y190"/>
    <mergeCell ref="Z190:AE190"/>
    <mergeCell ref="B189:C189"/>
    <mergeCell ref="D189:M189"/>
    <mergeCell ref="T189:Y189"/>
    <mergeCell ref="Z189:AE189"/>
    <mergeCell ref="D186:M186"/>
    <mergeCell ref="T186:Y186"/>
    <mergeCell ref="Z186:AE186"/>
    <mergeCell ref="AF186:AK186"/>
    <mergeCell ref="B187:C187"/>
    <mergeCell ref="D188:M188"/>
    <mergeCell ref="D187:M187"/>
    <mergeCell ref="T187:Y187"/>
    <mergeCell ref="Z187:AE187"/>
    <mergeCell ref="AF187:AK187"/>
    <mergeCell ref="AR185:AW185"/>
    <mergeCell ref="AL186:AQ186"/>
    <mergeCell ref="AR186:AW186"/>
    <mergeCell ref="AL189:AQ189"/>
    <mergeCell ref="AR189:AW189"/>
    <mergeCell ref="AL187:AQ187"/>
    <mergeCell ref="AR187:AW187"/>
    <mergeCell ref="AL188:AQ188"/>
    <mergeCell ref="AF185:AK185"/>
    <mergeCell ref="AL185:AQ185"/>
    <mergeCell ref="AL184:AQ184"/>
    <mergeCell ref="N185:S185"/>
    <mergeCell ref="N186:S186"/>
    <mergeCell ref="N187:S187"/>
    <mergeCell ref="B186:C186"/>
    <mergeCell ref="B184:C184"/>
    <mergeCell ref="D184:M184"/>
    <mergeCell ref="T184:Y184"/>
    <mergeCell ref="Z184:AE184"/>
    <mergeCell ref="AF184:AK184"/>
    <mergeCell ref="B185:C185"/>
    <mergeCell ref="D185:M185"/>
    <mergeCell ref="T185:Y185"/>
    <mergeCell ref="Z185:AE185"/>
    <mergeCell ref="Z182:AE182"/>
    <mergeCell ref="AF182:AK182"/>
    <mergeCell ref="N184:S184"/>
    <mergeCell ref="B183:AW183"/>
    <mergeCell ref="AR184:AW184"/>
    <mergeCell ref="AL182:AQ182"/>
    <mergeCell ref="AR182:AW182"/>
    <mergeCell ref="B181:C182"/>
    <mergeCell ref="D181:M182"/>
    <mergeCell ref="Z181:AQ181"/>
    <mergeCell ref="T182:Y182"/>
    <mergeCell ref="AR181:AW181"/>
    <mergeCell ref="T181:Y181"/>
    <mergeCell ref="N182:S182"/>
    <mergeCell ref="D175:M175"/>
    <mergeCell ref="S175:W175"/>
    <mergeCell ref="X175:AB175"/>
    <mergeCell ref="AC175:AG175"/>
    <mergeCell ref="AH175:AL175"/>
    <mergeCell ref="AM175:AQ175"/>
    <mergeCell ref="AR175:AV175"/>
    <mergeCell ref="B174:C174"/>
    <mergeCell ref="D174:M174"/>
    <mergeCell ref="S174:W174"/>
    <mergeCell ref="X174:AB174"/>
    <mergeCell ref="AC174:AG174"/>
    <mergeCell ref="AH174:AL174"/>
    <mergeCell ref="AM174:AQ174"/>
    <mergeCell ref="AR174:AV174"/>
    <mergeCell ref="B175:C175"/>
    <mergeCell ref="D173:M173"/>
    <mergeCell ref="S173:W173"/>
    <mergeCell ref="X173:AB173"/>
    <mergeCell ref="AC173:AG173"/>
    <mergeCell ref="AH173:AL173"/>
    <mergeCell ref="AM173:AQ173"/>
    <mergeCell ref="AR173:AV173"/>
    <mergeCell ref="B172:C172"/>
    <mergeCell ref="D172:M172"/>
    <mergeCell ref="S172:W172"/>
    <mergeCell ref="X172:AB172"/>
    <mergeCell ref="AC172:AG172"/>
    <mergeCell ref="AH172:AL172"/>
    <mergeCell ref="AM172:AQ172"/>
    <mergeCell ref="AR172:AV172"/>
    <mergeCell ref="B173:C173"/>
    <mergeCell ref="D171:M171"/>
    <mergeCell ref="S171:W171"/>
    <mergeCell ref="X171:AB171"/>
    <mergeCell ref="AC171:AG171"/>
    <mergeCell ref="AH171:AL171"/>
    <mergeCell ref="AM171:AQ171"/>
    <mergeCell ref="AR171:AV171"/>
    <mergeCell ref="B170:C170"/>
    <mergeCell ref="D170:M170"/>
    <mergeCell ref="S170:W170"/>
    <mergeCell ref="X170:AB170"/>
    <mergeCell ref="AC170:AG170"/>
    <mergeCell ref="AH170:AL170"/>
    <mergeCell ref="AM170:AQ170"/>
    <mergeCell ref="AR170:AV170"/>
    <mergeCell ref="B171:C171"/>
    <mergeCell ref="D169:M169"/>
    <mergeCell ref="S169:W169"/>
    <mergeCell ref="X169:AB169"/>
    <mergeCell ref="AC169:AG169"/>
    <mergeCell ref="AH169:AL169"/>
    <mergeCell ref="AM169:AQ169"/>
    <mergeCell ref="N169:R169"/>
    <mergeCell ref="AR169:AV169"/>
    <mergeCell ref="B168:C168"/>
    <mergeCell ref="D168:M168"/>
    <mergeCell ref="S168:W168"/>
    <mergeCell ref="X168:AB168"/>
    <mergeCell ref="AC168:AG168"/>
    <mergeCell ref="AH168:AL168"/>
    <mergeCell ref="AM168:AQ168"/>
    <mergeCell ref="AR168:AV168"/>
    <mergeCell ref="B169:C169"/>
    <mergeCell ref="AH166:AL166"/>
    <mergeCell ref="AM166:AQ166"/>
    <mergeCell ref="AR166:AV166"/>
    <mergeCell ref="B167:C167"/>
    <mergeCell ref="D167:M167"/>
    <mergeCell ref="S167:W167"/>
    <mergeCell ref="X167:AB167"/>
    <mergeCell ref="AC167:AG167"/>
    <mergeCell ref="AH167:AL167"/>
    <mergeCell ref="AM167:AQ167"/>
    <mergeCell ref="AC165:AG165"/>
    <mergeCell ref="AH165:AL165"/>
    <mergeCell ref="AM165:AQ165"/>
    <mergeCell ref="N165:R165"/>
    <mergeCell ref="AR167:AV167"/>
    <mergeCell ref="B166:C166"/>
    <mergeCell ref="D166:M166"/>
    <mergeCell ref="S166:W166"/>
    <mergeCell ref="X166:AB166"/>
    <mergeCell ref="AC166:AG166"/>
    <mergeCell ref="AR165:AV165"/>
    <mergeCell ref="B164:C164"/>
    <mergeCell ref="D164:M164"/>
    <mergeCell ref="S164:W164"/>
    <mergeCell ref="X164:AB164"/>
    <mergeCell ref="AC164:AG164"/>
    <mergeCell ref="AH164:AL164"/>
    <mergeCell ref="AM164:AQ164"/>
    <mergeCell ref="AR164:AV164"/>
    <mergeCell ref="B165:C165"/>
    <mergeCell ref="AR163:AV163"/>
    <mergeCell ref="S163:W163"/>
    <mergeCell ref="X163:AB163"/>
    <mergeCell ref="AC163:AG163"/>
    <mergeCell ref="AH163:AL163"/>
    <mergeCell ref="AM163:AQ163"/>
    <mergeCell ref="AR160:AV160"/>
    <mergeCell ref="S161:W161"/>
    <mergeCell ref="X161:AB161"/>
    <mergeCell ref="AC161:AG161"/>
    <mergeCell ref="AH161:AL161"/>
    <mergeCell ref="AM161:AQ161"/>
    <mergeCell ref="B147:AQ148"/>
    <mergeCell ref="B150:AQ151"/>
    <mergeCell ref="AR161:AV161"/>
    <mergeCell ref="B153:AQ154"/>
    <mergeCell ref="K143:R143"/>
    <mergeCell ref="AI139:AP139"/>
    <mergeCell ref="T142:AA142"/>
    <mergeCell ref="S160:W160"/>
    <mergeCell ref="B160:M161"/>
    <mergeCell ref="X160:AQ160"/>
    <mergeCell ref="AG117:AI117"/>
    <mergeCell ref="Y116:AF116"/>
    <mergeCell ref="Y117:AF117"/>
    <mergeCell ref="K122:R122"/>
    <mergeCell ref="AA124:AH124"/>
    <mergeCell ref="X130:AB130"/>
    <mergeCell ref="N130:R130"/>
    <mergeCell ref="I130:M130"/>
    <mergeCell ref="AB121:AI121"/>
    <mergeCell ref="S130:W130"/>
    <mergeCell ref="B113:C113"/>
    <mergeCell ref="AJ113:AQ113"/>
    <mergeCell ref="B114:C114"/>
    <mergeCell ref="AJ114:AQ114"/>
    <mergeCell ref="B117:C117"/>
    <mergeCell ref="AJ117:AQ117"/>
    <mergeCell ref="D117:X117"/>
    <mergeCell ref="B116:C116"/>
    <mergeCell ref="AJ116:AQ116"/>
    <mergeCell ref="AG116:AI116"/>
    <mergeCell ref="AX104:BC104"/>
    <mergeCell ref="B111:C111"/>
    <mergeCell ref="AJ111:AQ111"/>
    <mergeCell ref="B112:C112"/>
    <mergeCell ref="AJ112:AQ112"/>
    <mergeCell ref="B110:C110"/>
    <mergeCell ref="AJ110:AQ110"/>
    <mergeCell ref="Y110:AF110"/>
    <mergeCell ref="AG110:AI110"/>
    <mergeCell ref="D110:X110"/>
    <mergeCell ref="AG112:AI112"/>
    <mergeCell ref="AG113:AI113"/>
    <mergeCell ref="AG114:AI114"/>
    <mergeCell ref="Y111:AF111"/>
    <mergeCell ref="Y112:AF112"/>
    <mergeCell ref="Y113:AF113"/>
    <mergeCell ref="Y114:AF114"/>
    <mergeCell ref="AG111:AI111"/>
    <mergeCell ref="D111:X111"/>
    <mergeCell ref="D112:X112"/>
    <mergeCell ref="D113:X113"/>
    <mergeCell ref="AX106:BC106"/>
    <mergeCell ref="B101:C101"/>
    <mergeCell ref="D101:S101"/>
    <mergeCell ref="AF101:AK101"/>
    <mergeCell ref="AL101:AQ101"/>
    <mergeCell ref="AR101:AW101"/>
    <mergeCell ref="AX101:BC101"/>
    <mergeCell ref="AL105:AQ105"/>
    <mergeCell ref="B104:C104"/>
    <mergeCell ref="D104:S104"/>
    <mergeCell ref="AF104:AK104"/>
    <mergeCell ref="AL104:AQ104"/>
    <mergeCell ref="AR104:AW104"/>
    <mergeCell ref="AR105:AW105"/>
    <mergeCell ref="Z105:AE105"/>
    <mergeCell ref="T104:Y104"/>
    <mergeCell ref="T105:Y105"/>
    <mergeCell ref="B106:C106"/>
    <mergeCell ref="D106:S106"/>
    <mergeCell ref="AF106:AK106"/>
    <mergeCell ref="AL106:AQ106"/>
    <mergeCell ref="AR106:AW106"/>
    <mergeCell ref="B102:C102"/>
    <mergeCell ref="D102:S102"/>
    <mergeCell ref="AF102:AK102"/>
    <mergeCell ref="AL102:AQ102"/>
    <mergeCell ref="B105:C105"/>
    <mergeCell ref="AX105:BC105"/>
    <mergeCell ref="B100:C100"/>
    <mergeCell ref="D100:S100"/>
    <mergeCell ref="AF100:AK100"/>
    <mergeCell ref="AL100:AQ100"/>
    <mergeCell ref="AR100:AW100"/>
    <mergeCell ref="AX100:BC100"/>
    <mergeCell ref="D105:S105"/>
    <mergeCell ref="AF105:AK105"/>
    <mergeCell ref="Z104:AE104"/>
    <mergeCell ref="B99:C99"/>
    <mergeCell ref="D99:S99"/>
    <mergeCell ref="AF99:AK99"/>
    <mergeCell ref="AL99:AQ99"/>
    <mergeCell ref="AR99:AW99"/>
    <mergeCell ref="AX99:BC99"/>
    <mergeCell ref="Z99:AE99"/>
    <mergeCell ref="T99:Y99"/>
    <mergeCell ref="B98:C98"/>
    <mergeCell ref="D98:S98"/>
    <mergeCell ref="AR85:BC85"/>
    <mergeCell ref="AL98:AQ98"/>
    <mergeCell ref="AR98:AW98"/>
    <mergeCell ref="B96:C97"/>
    <mergeCell ref="D96:S97"/>
    <mergeCell ref="AF96:AQ96"/>
    <mergeCell ref="AR96:BC96"/>
    <mergeCell ref="AF97:AK97"/>
    <mergeCell ref="B92:C92"/>
    <mergeCell ref="D92:S92"/>
    <mergeCell ref="Z92:AE92"/>
    <mergeCell ref="AR92:AW92"/>
    <mergeCell ref="AX92:BC92"/>
    <mergeCell ref="B91:C91"/>
    <mergeCell ref="D91:S91"/>
    <mergeCell ref="Z91:AE91"/>
    <mergeCell ref="AR91:AW91"/>
    <mergeCell ref="AX91:BC91"/>
    <mergeCell ref="AX88:BC88"/>
    <mergeCell ref="B89:C89"/>
    <mergeCell ref="D89:S89"/>
    <mergeCell ref="Z89:AE89"/>
    <mergeCell ref="AR89:AW89"/>
    <mergeCell ref="AX89:BC89"/>
    <mergeCell ref="B88:C88"/>
    <mergeCell ref="AL88:AQ88"/>
    <mergeCell ref="T88:Y88"/>
    <mergeCell ref="T89:Y89"/>
    <mergeCell ref="B90:C90"/>
    <mergeCell ref="D88:S88"/>
    <mergeCell ref="Z88:AE88"/>
    <mergeCell ref="AR88:AW88"/>
    <mergeCell ref="B79:AQ81"/>
    <mergeCell ref="B87:C87"/>
    <mergeCell ref="D90:S90"/>
    <mergeCell ref="Z90:AE90"/>
    <mergeCell ref="AR90:AW90"/>
    <mergeCell ref="AF88:AK88"/>
    <mergeCell ref="AX87:BC87"/>
    <mergeCell ref="Z87:AE87"/>
    <mergeCell ref="AR87:AW87"/>
    <mergeCell ref="B85:C86"/>
    <mergeCell ref="D85:S86"/>
    <mergeCell ref="AR86:AW86"/>
    <mergeCell ref="AX86:BC86"/>
    <mergeCell ref="AL87:AQ87"/>
    <mergeCell ref="T86:Y86"/>
    <mergeCell ref="T87:Y87"/>
    <mergeCell ref="AM76:AQ76"/>
    <mergeCell ref="B77:C77"/>
    <mergeCell ref="D77:R77"/>
    <mergeCell ref="S77:W77"/>
    <mergeCell ref="X77:AB77"/>
    <mergeCell ref="AC77:AG77"/>
    <mergeCell ref="AH77:AL77"/>
    <mergeCell ref="AM77:AQ77"/>
    <mergeCell ref="AH74:AL74"/>
    <mergeCell ref="S74:W74"/>
    <mergeCell ref="X74:AB74"/>
    <mergeCell ref="AC74:AG74"/>
    <mergeCell ref="D87:S87"/>
    <mergeCell ref="AH76:AL76"/>
    <mergeCell ref="Z86:AE86"/>
    <mergeCell ref="AC76:AG76"/>
    <mergeCell ref="T85:Y85"/>
    <mergeCell ref="Z85:AE85"/>
    <mergeCell ref="B74:C74"/>
    <mergeCell ref="D74:R74"/>
    <mergeCell ref="B76:C76"/>
    <mergeCell ref="D76:R76"/>
    <mergeCell ref="S76:W76"/>
    <mergeCell ref="X76:AB76"/>
    <mergeCell ref="AM73:AQ73"/>
    <mergeCell ref="B72:C72"/>
    <mergeCell ref="AM74:AQ74"/>
    <mergeCell ref="B75:C75"/>
    <mergeCell ref="D75:R75"/>
    <mergeCell ref="S75:W75"/>
    <mergeCell ref="X75:AB75"/>
    <mergeCell ref="AC75:AG75"/>
    <mergeCell ref="AH75:AL75"/>
    <mergeCell ref="AM75:AQ75"/>
    <mergeCell ref="B73:C73"/>
    <mergeCell ref="D73:R73"/>
    <mergeCell ref="S73:W73"/>
    <mergeCell ref="X73:AB73"/>
    <mergeCell ref="AC73:AG73"/>
    <mergeCell ref="AH73:AL73"/>
    <mergeCell ref="D72:R72"/>
    <mergeCell ref="S72:W72"/>
    <mergeCell ref="X72:AB72"/>
    <mergeCell ref="AC72:AG72"/>
    <mergeCell ref="AH70:AL70"/>
    <mergeCell ref="AM70:AQ70"/>
    <mergeCell ref="AM71:AQ71"/>
    <mergeCell ref="AH72:AL72"/>
    <mergeCell ref="AM72:AQ72"/>
    <mergeCell ref="B71:C71"/>
    <mergeCell ref="D71:R71"/>
    <mergeCell ref="S71:W71"/>
    <mergeCell ref="X71:AB71"/>
    <mergeCell ref="AC71:AG71"/>
    <mergeCell ref="AH71:AL71"/>
    <mergeCell ref="B70:C70"/>
    <mergeCell ref="D70:R70"/>
    <mergeCell ref="S70:W70"/>
    <mergeCell ref="X70:AB70"/>
    <mergeCell ref="AC70:AG70"/>
    <mergeCell ref="AH68:AL68"/>
    <mergeCell ref="S68:W68"/>
    <mergeCell ref="X68:AB68"/>
    <mergeCell ref="AC68:AG68"/>
    <mergeCell ref="AM68:AQ68"/>
    <mergeCell ref="B69:C69"/>
    <mergeCell ref="D69:R69"/>
    <mergeCell ref="S69:W69"/>
    <mergeCell ref="X69:AB69"/>
    <mergeCell ref="AC69:AG69"/>
    <mergeCell ref="AH69:AL69"/>
    <mergeCell ref="AM69:AQ69"/>
    <mergeCell ref="B68:C68"/>
    <mergeCell ref="D68:R68"/>
    <mergeCell ref="AM66:AQ66"/>
    <mergeCell ref="B65:C66"/>
    <mergeCell ref="D65:R66"/>
    <mergeCell ref="S65:W66"/>
    <mergeCell ref="X65:AB66"/>
    <mergeCell ref="AC65:AQ65"/>
    <mergeCell ref="AH61:AL61"/>
    <mergeCell ref="B67:C67"/>
    <mergeCell ref="D67:R67"/>
    <mergeCell ref="AM67:AQ67"/>
    <mergeCell ref="AH67:AL67"/>
    <mergeCell ref="S67:W67"/>
    <mergeCell ref="X67:AB67"/>
    <mergeCell ref="AC67:AG67"/>
    <mergeCell ref="AC66:AG66"/>
    <mergeCell ref="AH66:AL66"/>
    <mergeCell ref="B61:C61"/>
    <mergeCell ref="D61:M61"/>
    <mergeCell ref="N61:R61"/>
    <mergeCell ref="S61:W61"/>
    <mergeCell ref="X61:AB61"/>
    <mergeCell ref="AC61:AG61"/>
    <mergeCell ref="AH59:AL59"/>
    <mergeCell ref="AM61:AQ61"/>
    <mergeCell ref="B60:C60"/>
    <mergeCell ref="D60:M60"/>
    <mergeCell ref="N60:R60"/>
    <mergeCell ref="S60:W60"/>
    <mergeCell ref="X60:AB60"/>
    <mergeCell ref="AC60:AG60"/>
    <mergeCell ref="AH60:AL60"/>
    <mergeCell ref="AM60:AQ60"/>
    <mergeCell ref="B59:C59"/>
    <mergeCell ref="D59:M59"/>
    <mergeCell ref="N59:R59"/>
    <mergeCell ref="S59:W59"/>
    <mergeCell ref="X59:AB59"/>
    <mergeCell ref="AC59:AG59"/>
    <mergeCell ref="B56:C56"/>
    <mergeCell ref="AM59:AQ59"/>
    <mergeCell ref="B58:C58"/>
    <mergeCell ref="D58:M58"/>
    <mergeCell ref="N58:R58"/>
    <mergeCell ref="S58:W58"/>
    <mergeCell ref="X58:AB58"/>
    <mergeCell ref="AC58:AG58"/>
    <mergeCell ref="AH58:AL58"/>
    <mergeCell ref="AM58:AQ58"/>
    <mergeCell ref="AH54:AL54"/>
    <mergeCell ref="AH56:AL56"/>
    <mergeCell ref="AC57:AG57"/>
    <mergeCell ref="AH57:AL57"/>
    <mergeCell ref="AM57:AQ57"/>
    <mergeCell ref="B57:C57"/>
    <mergeCell ref="D57:M57"/>
    <mergeCell ref="N57:R57"/>
    <mergeCell ref="S57:W57"/>
    <mergeCell ref="X57:AB57"/>
    <mergeCell ref="AC55:AG55"/>
    <mergeCell ref="AM55:AQ55"/>
    <mergeCell ref="D56:M56"/>
    <mergeCell ref="N56:R56"/>
    <mergeCell ref="S56:W56"/>
    <mergeCell ref="X56:AB56"/>
    <mergeCell ref="AC56:AG56"/>
    <mergeCell ref="B55:C55"/>
    <mergeCell ref="D55:M55"/>
    <mergeCell ref="N55:R55"/>
    <mergeCell ref="S55:W55"/>
    <mergeCell ref="X55:AB55"/>
    <mergeCell ref="B45:C45"/>
    <mergeCell ref="B53:M54"/>
    <mergeCell ref="D45:M45"/>
    <mergeCell ref="AC54:AG54"/>
    <mergeCell ref="N53:R54"/>
    <mergeCell ref="S53:W54"/>
    <mergeCell ref="X53:AB54"/>
    <mergeCell ref="N44:R44"/>
    <mergeCell ref="S44:W44"/>
    <mergeCell ref="X44:AB44"/>
    <mergeCell ref="N45:R45"/>
    <mergeCell ref="S45:W45"/>
    <mergeCell ref="X45:AB45"/>
    <mergeCell ref="B44:C44"/>
    <mergeCell ref="D44:M44"/>
    <mergeCell ref="AH42:AL42"/>
    <mergeCell ref="AC42:AG42"/>
    <mergeCell ref="A10:AQ10"/>
    <mergeCell ref="A16:AQ16"/>
    <mergeCell ref="B22:AQ22"/>
    <mergeCell ref="L27:N27"/>
    <mergeCell ref="I31:K31"/>
    <mergeCell ref="AH40:AL41"/>
    <mergeCell ref="B43:C43"/>
    <mergeCell ref="AC43:AG43"/>
    <mergeCell ref="X42:AB42"/>
    <mergeCell ref="N42:R42"/>
    <mergeCell ref="S42:W42"/>
    <mergeCell ref="AH43:AL43"/>
    <mergeCell ref="D43:M43"/>
    <mergeCell ref="B40:M41"/>
    <mergeCell ref="N40:AG40"/>
    <mergeCell ref="Z18:AF18"/>
    <mergeCell ref="B18:D18"/>
    <mergeCell ref="M18:N18"/>
    <mergeCell ref="B42:C42"/>
    <mergeCell ref="D42:M42"/>
    <mergeCell ref="N41:R41"/>
    <mergeCell ref="S41:W41"/>
    <mergeCell ref="W18:Y18"/>
    <mergeCell ref="F4:K4"/>
    <mergeCell ref="F5:K5"/>
    <mergeCell ref="A6:AQ6"/>
    <mergeCell ref="N8:T8"/>
    <mergeCell ref="U8:Z8"/>
    <mergeCell ref="E18:K18"/>
    <mergeCell ref="O18:U18"/>
    <mergeCell ref="B14:AQ15"/>
    <mergeCell ref="AM40:AQ41"/>
    <mergeCell ref="V20:X20"/>
    <mergeCell ref="B23:AK23"/>
    <mergeCell ref="AL23:AN23"/>
    <mergeCell ref="W25:AB25"/>
    <mergeCell ref="AB31:AD31"/>
    <mergeCell ref="L31:AA31"/>
    <mergeCell ref="AC41:AG41"/>
    <mergeCell ref="W33:AD33"/>
    <mergeCell ref="X41:AB41"/>
    <mergeCell ref="AC45:AG45"/>
    <mergeCell ref="AJ115:AQ115"/>
    <mergeCell ref="AC53:AQ53"/>
    <mergeCell ref="AM56:AQ56"/>
    <mergeCell ref="AH55:AL55"/>
    <mergeCell ref="AF87:AK87"/>
    <mergeCell ref="AF89:AK89"/>
    <mergeCell ref="AL89:AQ89"/>
    <mergeCell ref="AF90:AK90"/>
    <mergeCell ref="AL90:AQ90"/>
    <mergeCell ref="AM43:AQ43"/>
    <mergeCell ref="AB49:AH49"/>
    <mergeCell ref="AM54:AQ54"/>
    <mergeCell ref="P35:R35"/>
    <mergeCell ref="AM44:AQ44"/>
    <mergeCell ref="AH45:AL45"/>
    <mergeCell ref="AM45:AQ45"/>
    <mergeCell ref="N43:R43"/>
    <mergeCell ref="S43:W43"/>
    <mergeCell ref="AC44:AG44"/>
    <mergeCell ref="AH44:AL44"/>
    <mergeCell ref="Y35:AA35"/>
    <mergeCell ref="AM42:AQ42"/>
    <mergeCell ref="X43:AB43"/>
    <mergeCell ref="Q47:W47"/>
    <mergeCell ref="S131:W131"/>
    <mergeCell ref="AL91:AQ91"/>
    <mergeCell ref="AF85:AQ85"/>
    <mergeCell ref="AF86:AK86"/>
    <mergeCell ref="AL86:AQ86"/>
    <mergeCell ref="S135:W135"/>
    <mergeCell ref="S137:W137"/>
    <mergeCell ref="X131:AB131"/>
    <mergeCell ref="X135:AB135"/>
    <mergeCell ref="X132:AB132"/>
    <mergeCell ref="S132:W132"/>
    <mergeCell ref="X136:AB136"/>
    <mergeCell ref="S133:W133"/>
    <mergeCell ref="S134:W134"/>
    <mergeCell ref="S136:W136"/>
    <mergeCell ref="I135:M135"/>
    <mergeCell ref="I136:M136"/>
    <mergeCell ref="I133:M133"/>
    <mergeCell ref="N134:R134"/>
    <mergeCell ref="N132:R132"/>
    <mergeCell ref="N133:R133"/>
    <mergeCell ref="I137:M137"/>
    <mergeCell ref="N131:R131"/>
    <mergeCell ref="I132:M132"/>
    <mergeCell ref="B130:H130"/>
    <mergeCell ref="B132:H132"/>
    <mergeCell ref="B133:H133"/>
    <mergeCell ref="B134:H134"/>
    <mergeCell ref="B131:H131"/>
    <mergeCell ref="B135:H135"/>
    <mergeCell ref="I131:M131"/>
    <mergeCell ref="G255:L255"/>
    <mergeCell ref="G256:L256"/>
    <mergeCell ref="K257:P257"/>
    <mergeCell ref="I134:M134"/>
    <mergeCell ref="B136:H136"/>
    <mergeCell ref="B137:H137"/>
    <mergeCell ref="N136:R136"/>
    <mergeCell ref="N181:S181"/>
    <mergeCell ref="N188:S188"/>
    <mergeCell ref="N189:S189"/>
    <mergeCell ref="C269:AC269"/>
    <mergeCell ref="AD269:AJ269"/>
    <mergeCell ref="AK269:AQ269"/>
    <mergeCell ref="B115:C115"/>
    <mergeCell ref="D115:X115"/>
    <mergeCell ref="Y115:AF115"/>
    <mergeCell ref="AG115:AI115"/>
    <mergeCell ref="N135:R135"/>
    <mergeCell ref="X133:AB133"/>
    <mergeCell ref="X134:AB134"/>
    <mergeCell ref="AF91:AK91"/>
    <mergeCell ref="Z98:AE98"/>
    <mergeCell ref="T90:Y90"/>
    <mergeCell ref="T91:Y91"/>
    <mergeCell ref="T92:Y92"/>
    <mergeCell ref="AF92:AK92"/>
    <mergeCell ref="AF98:AK98"/>
    <mergeCell ref="T97:Y97"/>
    <mergeCell ref="T98:Y98"/>
    <mergeCell ref="T96:Y96"/>
    <mergeCell ref="Z96:AE96"/>
    <mergeCell ref="Z106:AE106"/>
    <mergeCell ref="Z100:AE100"/>
    <mergeCell ref="Z101:AE101"/>
    <mergeCell ref="Z102:AE102"/>
    <mergeCell ref="Z97:AE97"/>
    <mergeCell ref="T100:Y100"/>
    <mergeCell ref="T101:Y101"/>
    <mergeCell ref="T102:Y102"/>
    <mergeCell ref="N170:R170"/>
    <mergeCell ref="N171:R171"/>
    <mergeCell ref="T106:Y106"/>
    <mergeCell ref="N160:R160"/>
    <mergeCell ref="N161:R161"/>
    <mergeCell ref="N163:R163"/>
    <mergeCell ref="N164:R164"/>
    <mergeCell ref="N137:R137"/>
    <mergeCell ref="X137:AB137"/>
    <mergeCell ref="N172:R172"/>
    <mergeCell ref="N173:R173"/>
    <mergeCell ref="N174:R174"/>
    <mergeCell ref="N175:R175"/>
    <mergeCell ref="B162:AV162"/>
    <mergeCell ref="N166:R166"/>
    <mergeCell ref="N167:R167"/>
    <mergeCell ref="N168:R168"/>
    <mergeCell ref="B163:C163"/>
    <mergeCell ref="N193:S193"/>
    <mergeCell ref="W200:AC200"/>
    <mergeCell ref="W201:AC201"/>
    <mergeCell ref="W202:AC202"/>
    <mergeCell ref="W203:AC203"/>
    <mergeCell ref="D163:M163"/>
    <mergeCell ref="D165:M165"/>
    <mergeCell ref="S165:W165"/>
    <mergeCell ref="X165:AB165"/>
    <mergeCell ref="W204:AC204"/>
    <mergeCell ref="W199:AC199"/>
    <mergeCell ref="G222:L222"/>
    <mergeCell ref="W206:AC206"/>
    <mergeCell ref="W207:AC207"/>
    <mergeCell ref="W208:AC208"/>
    <mergeCell ref="W209:AC209"/>
    <mergeCell ref="W210:AC210"/>
    <mergeCell ref="D218:O218"/>
    <mergeCell ref="P218:X218"/>
    <mergeCell ref="AQ217:AY217"/>
    <mergeCell ref="AQ218:AY218"/>
    <mergeCell ref="W205:AC205"/>
    <mergeCell ref="Y218:AG218"/>
    <mergeCell ref="Y214:AG214"/>
    <mergeCell ref="Y215:AG215"/>
    <mergeCell ref="Y216:AG216"/>
    <mergeCell ref="AH215:AP215"/>
    <mergeCell ref="AH214:AP214"/>
    <mergeCell ref="C280:AQ280"/>
    <mergeCell ref="T235:AA235"/>
    <mergeCell ref="T239:AA239"/>
    <mergeCell ref="T240:AA240"/>
    <mergeCell ref="T241:AA241"/>
    <mergeCell ref="T242:AA242"/>
    <mergeCell ref="T243:AA243"/>
    <mergeCell ref="C268:AC268"/>
    <mergeCell ref="AD268:AJ268"/>
    <mergeCell ref="AK268:AQ268"/>
    <mergeCell ref="C286:AQ286"/>
    <mergeCell ref="C285:AQ285"/>
    <mergeCell ref="C284:AQ284"/>
    <mergeCell ref="C283:AQ283"/>
    <mergeCell ref="C282:AQ282"/>
    <mergeCell ref="C281:AQ281"/>
    <mergeCell ref="P215:X215"/>
    <mergeCell ref="P214:X214"/>
    <mergeCell ref="C279:AQ279"/>
    <mergeCell ref="C278:AQ278"/>
    <mergeCell ref="C265:AQ265"/>
    <mergeCell ref="G254:L254"/>
    <mergeCell ref="T246:AA246"/>
    <mergeCell ref="AQ214:AY214"/>
    <mergeCell ref="AQ215:AY215"/>
    <mergeCell ref="AQ216:AY216"/>
    <mergeCell ref="AH216:AP216"/>
    <mergeCell ref="AH217:AP217"/>
    <mergeCell ref="AH218:AP218"/>
    <mergeCell ref="T244:AA244"/>
    <mergeCell ref="T245:AA245"/>
    <mergeCell ref="Y217:AG217"/>
    <mergeCell ref="P217:X217"/>
    <mergeCell ref="P216:X216"/>
    <mergeCell ref="AJ243:AQ243"/>
    <mergeCell ref="AB243:AI243"/>
  </mergeCells>
  <dataValidations count="14">
    <dataValidation type="date" allowBlank="1" showInputMessage="1" showErrorMessage="1" sqref="F4:K4 U8:Z8">
      <formula1>1</formula1>
      <formula2>73051</formula2>
    </dataValidation>
    <dataValidation type="whole" allowBlank="1" showInputMessage="1" showErrorMessage="1" sqref="L27:N27 S55:W60 S67:W76">
      <formula1>1900</formula1>
      <formula2>2100</formula2>
    </dataValidation>
    <dataValidation type="whole" allowBlank="1" showInputMessage="1" showErrorMessage="1" sqref="AF87:AK91 AR87:AW91 AR98:AW105 AF98:AK105 Z87:AE91 Z98:AE105 T98:Y105">
      <formula1>0</formula1>
      <formula2>9999999</formula2>
    </dataValidation>
    <dataValidation type="decimal" allowBlank="1" showInputMessage="1" showErrorMessage="1" sqref="X163:AL174 AR163:AV174 T240:AY245 AX98:BC105 AL98:AQ105 AL87:AQ91 AX87:BC91 AC67:AQ76 AC55:AQ60 N42:AB44 AH42:AL44 N184:Y192 AF184:AK192 AR184:AW192 W198:AX209 AK116:AQ116 T233:AY234 AA250:AH250 Z116:AF116 Y111:Y116 Z111:AF114 AJ111:AJ116 AK111:AQ114 AH215 AZ215 AQ217 AQ215 AH217 AZ217">
      <formula1>0</formula1>
      <formula2>999999999</formula2>
    </dataValidation>
    <dataValidation type="whole" allowBlank="1" showInputMessage="1" showErrorMessage="1" sqref="Z184:AE192">
      <formula1>0</formula1>
      <formula2>999999999</formula2>
    </dataValidation>
    <dataValidation type="whole" allowBlank="1" showInputMessage="1" showErrorMessage="1" sqref="K250:M250">
      <formula1>0</formula1>
      <formula2>99</formula2>
    </dataValidation>
    <dataValidation type="list" allowBlank="1" showInputMessage="1" showErrorMessage="1" sqref="X67:AB76 X55:AB60">
      <formula1>stan</formula1>
    </dataValidation>
    <dataValidation type="list" allowBlank="1" showInputMessage="1" showErrorMessage="1" sqref="I131:M137">
      <formula1>kredyt</formula1>
    </dataValidation>
    <dataValidation type="list" allowBlank="1" showInputMessage="1" showErrorMessage="1" sqref="AK261:AQ261">
      <formula1>poziom</formula1>
    </dataValidation>
    <dataValidation type="list" allowBlank="1" showInputMessage="1" showErrorMessage="1" sqref="W25:AB25">
      <formula1>dzial</formula1>
    </dataValidation>
    <dataValidation type="list" allowBlank="1" showInputMessage="1" showErrorMessage="1" sqref="AG111:AG116 AH111:AI114 AH116:AI116">
      <formula1>jednostka</formula1>
    </dataValidation>
    <dataValidation type="list" allowBlank="1" showInputMessage="1" showErrorMessage="1" sqref="V20:X20 AL23:AN23">
      <formula1>taknie</formula1>
    </dataValidation>
    <dataValidation type="list" allowBlank="1" showInputMessage="1" showErrorMessage="1" sqref="W33:AD33">
      <formula1>malzenstwo</formula1>
    </dataValidation>
    <dataValidation type="custom" allowBlank="1" showInputMessage="1" showErrorMessage="1" sqref="N131:R137 AC131:AJ137">
      <formula1>1</formula1>
    </dataValidation>
  </dataValidations>
  <printOptions/>
  <pageMargins left="0.5905511811023623" right="0.35433070866141736" top="0.3937007874015748" bottom="0.4330708661417323" header="0.31496062992125984" footer="0.31496062992125984"/>
  <pageSetup horizontalDpi="600" verticalDpi="600" orientation="portrait" paperSize="9" scale="78" r:id="rId2"/>
  <rowBreaks count="3" manualBreakCount="3">
    <brk id="82" max="255" man="1"/>
    <brk id="157" max="255" man="1"/>
    <brk id="229" max="6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K11" sqref="K11"/>
    </sheetView>
  </sheetViews>
  <sheetFormatPr defaultColWidth="9.140625" defaultRowHeight="15"/>
  <sheetData>
    <row r="2" ht="15">
      <c r="L2" t="s">
        <v>320</v>
      </c>
    </row>
    <row r="3" spans="1:12" ht="15">
      <c r="A3" t="s">
        <v>260</v>
      </c>
      <c r="C3" t="s">
        <v>259</v>
      </c>
      <c r="D3" t="s">
        <v>261</v>
      </c>
      <c r="E3" t="s">
        <v>262</v>
      </c>
      <c r="F3" t="s">
        <v>263</v>
      </c>
      <c r="G3" t="s">
        <v>266</v>
      </c>
      <c r="H3" t="s">
        <v>264</v>
      </c>
      <c r="I3" t="s">
        <v>265</v>
      </c>
      <c r="J3" t="s">
        <v>348</v>
      </c>
      <c r="L3" t="s">
        <v>318</v>
      </c>
    </row>
    <row r="4" spans="1:14" ht="15">
      <c r="A4" t="s">
        <v>10</v>
      </c>
      <c r="C4" t="s">
        <v>48</v>
      </c>
      <c r="D4" s="1" t="s">
        <v>90</v>
      </c>
      <c r="E4" t="s">
        <v>88</v>
      </c>
      <c r="F4" t="s">
        <v>144</v>
      </c>
      <c r="G4" t="s">
        <v>13</v>
      </c>
      <c r="H4" t="s">
        <v>167</v>
      </c>
      <c r="I4" t="s">
        <v>22</v>
      </c>
      <c r="J4" t="s">
        <v>346</v>
      </c>
      <c r="L4" t="s">
        <v>319</v>
      </c>
      <c r="N4" t="s">
        <v>327</v>
      </c>
    </row>
    <row r="5" spans="1:14" ht="15">
      <c r="A5" t="s">
        <v>11</v>
      </c>
      <c r="C5" t="s">
        <v>49</v>
      </c>
      <c r="D5" s="1" t="s">
        <v>331</v>
      </c>
      <c r="E5" t="s">
        <v>89</v>
      </c>
      <c r="F5" t="s">
        <v>145</v>
      </c>
      <c r="G5" t="s">
        <v>14</v>
      </c>
      <c r="H5" t="s">
        <v>168</v>
      </c>
      <c r="I5" t="s">
        <v>258</v>
      </c>
      <c r="J5" t="s">
        <v>347</v>
      </c>
      <c r="N5" t="s">
        <v>328</v>
      </c>
    </row>
    <row r="6" spans="3:14" ht="15">
      <c r="C6" t="s">
        <v>50</v>
      </c>
      <c r="D6" s="1" t="s">
        <v>91</v>
      </c>
      <c r="F6" t="s">
        <v>146</v>
      </c>
      <c r="G6" t="s">
        <v>15</v>
      </c>
      <c r="H6" t="s">
        <v>169</v>
      </c>
      <c r="N6" t="s">
        <v>329</v>
      </c>
    </row>
    <row r="7" spans="4:8" ht="15">
      <c r="D7" s="1" t="s">
        <v>93</v>
      </c>
      <c r="G7" t="s">
        <v>16</v>
      </c>
      <c r="H7" t="s">
        <v>170</v>
      </c>
    </row>
    <row r="8" ht="15">
      <c r="D8" s="1" t="s">
        <v>92</v>
      </c>
    </row>
    <row r="9" ht="15">
      <c r="D9" s="1" t="s">
        <v>369</v>
      </c>
    </row>
    <row r="11" spans="2:11" ht="15">
      <c r="B11" t="s">
        <v>267</v>
      </c>
      <c r="D11" s="1" t="s">
        <v>283</v>
      </c>
      <c r="F11" t="s">
        <v>284</v>
      </c>
      <c r="K11" t="s">
        <v>315</v>
      </c>
    </row>
    <row r="12" spans="2:11" ht="15">
      <c r="B12" t="s">
        <v>268</v>
      </c>
      <c r="D12" t="s">
        <v>278</v>
      </c>
      <c r="F12" t="s">
        <v>285</v>
      </c>
      <c r="K12" s="3" t="s">
        <v>299</v>
      </c>
    </row>
    <row r="13" spans="2:11" ht="15">
      <c r="B13" t="s">
        <v>269</v>
      </c>
      <c r="D13" t="s">
        <v>279</v>
      </c>
      <c r="F13" t="s">
        <v>286</v>
      </c>
      <c r="K13" s="4" t="s">
        <v>300</v>
      </c>
    </row>
    <row r="14" spans="2:11" ht="15">
      <c r="B14" t="s">
        <v>270</v>
      </c>
      <c r="D14" t="s">
        <v>280</v>
      </c>
      <c r="F14" t="s">
        <v>287</v>
      </c>
      <c r="K14" s="4" t="s">
        <v>301</v>
      </c>
    </row>
    <row r="15" spans="2:11" ht="15">
      <c r="B15" t="s">
        <v>271</v>
      </c>
      <c r="D15" t="s">
        <v>281</v>
      </c>
      <c r="F15" t="s">
        <v>288</v>
      </c>
      <c r="K15" s="3" t="s">
        <v>302</v>
      </c>
    </row>
    <row r="16" spans="2:11" ht="15">
      <c r="B16" t="s">
        <v>272</v>
      </c>
      <c r="D16" t="s">
        <v>282</v>
      </c>
      <c r="F16" t="s">
        <v>289</v>
      </c>
      <c r="K16" s="3" t="s">
        <v>303</v>
      </c>
    </row>
    <row r="17" spans="2:11" ht="15">
      <c r="B17" t="s">
        <v>273</v>
      </c>
      <c r="D17" t="s">
        <v>321</v>
      </c>
      <c r="F17" t="s">
        <v>290</v>
      </c>
      <c r="K17" s="3" t="s">
        <v>304</v>
      </c>
    </row>
    <row r="18" spans="2:11" ht="15">
      <c r="B18" t="s">
        <v>274</v>
      </c>
      <c r="F18" t="s">
        <v>291</v>
      </c>
      <c r="K18" s="3" t="s">
        <v>305</v>
      </c>
    </row>
    <row r="19" spans="2:11" ht="15">
      <c r="B19" t="s">
        <v>275</v>
      </c>
      <c r="F19" t="s">
        <v>292</v>
      </c>
      <c r="K19" s="3" t="s">
        <v>306</v>
      </c>
    </row>
    <row r="20" spans="2:11" ht="15">
      <c r="B20" t="s">
        <v>276</v>
      </c>
      <c r="F20" t="s">
        <v>293</v>
      </c>
      <c r="K20" s="3" t="s">
        <v>307</v>
      </c>
    </row>
    <row r="21" spans="2:11" ht="15">
      <c r="B21" t="s">
        <v>277</v>
      </c>
      <c r="F21" t="s">
        <v>294</v>
      </c>
      <c r="K21" s="3" t="s">
        <v>308</v>
      </c>
    </row>
    <row r="22" spans="6:11" ht="15">
      <c r="F22" t="s">
        <v>295</v>
      </c>
      <c r="K22" s="2" t="s">
        <v>309</v>
      </c>
    </row>
    <row r="23" spans="6:11" ht="15">
      <c r="F23" t="s">
        <v>296</v>
      </c>
      <c r="K23" s="2" t="s">
        <v>310</v>
      </c>
    </row>
    <row r="24" spans="6:11" ht="15">
      <c r="F24" t="s">
        <v>297</v>
      </c>
      <c r="K24" s="2" t="s">
        <v>311</v>
      </c>
    </row>
    <row r="25" spans="6:11" ht="15">
      <c r="F25" t="s">
        <v>298</v>
      </c>
      <c r="K25" s="2" t="s">
        <v>312</v>
      </c>
    </row>
    <row r="26" ht="15">
      <c r="K26" s="2" t="s">
        <v>313</v>
      </c>
    </row>
    <row r="27" ht="15">
      <c r="K27" s="2" t="s">
        <v>314</v>
      </c>
    </row>
    <row r="28" ht="15">
      <c r="K28" s="2" t="s">
        <v>316</v>
      </c>
    </row>
    <row r="29" ht="15">
      <c r="K29" s="5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4"/>
  <sheetViews>
    <sheetView view="pageBreakPreview" zoomScale="120" zoomScaleNormal="145" zoomScaleSheetLayoutView="120" zoomScalePageLayoutView="145" workbookViewId="0" topLeftCell="A124">
      <selection activeCell="AI74" sqref="AI74:AS74"/>
    </sheetView>
  </sheetViews>
  <sheetFormatPr defaultColWidth="9.140625" defaultRowHeight="15"/>
  <cols>
    <col min="1" max="24" width="2.00390625" style="7" customWidth="1"/>
    <col min="25" max="25" width="0.5625" style="7" customWidth="1"/>
    <col min="26" max="45" width="2.00390625" style="7" customWidth="1"/>
    <col min="46" max="46" width="17.00390625" style="7" customWidth="1"/>
    <col min="47" max="56" width="9.140625" style="7" customWidth="1"/>
    <col min="57" max="16384" width="9.140625" style="7" customWidth="1"/>
  </cols>
  <sheetData>
    <row r="1" spans="1:45" ht="12" customHeight="1">
      <c r="A1" s="277" t="s">
        <v>352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</row>
    <row r="2" spans="1:45" ht="12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</row>
    <row r="3" spans="1:45" ht="36.75" customHeight="1">
      <c r="A3" s="326" t="s">
        <v>350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  <c r="AG3" s="323"/>
      <c r="AH3" s="324"/>
      <c r="AI3" s="324"/>
      <c r="AJ3" s="324"/>
      <c r="AK3" s="324"/>
      <c r="AL3" s="324"/>
      <c r="AM3" s="324"/>
      <c r="AN3" s="324"/>
      <c r="AO3" s="324"/>
      <c r="AP3" s="325"/>
      <c r="AQ3" s="20"/>
      <c r="AR3" s="20"/>
      <c r="AS3" s="20"/>
    </row>
    <row r="4" spans="1:45" ht="35.25" customHeight="1">
      <c r="A4" s="320" t="s">
        <v>326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2"/>
    </row>
    <row r="5" spans="1:45" s="17" customFormat="1" ht="39.75" customHeight="1">
      <c r="A5" s="317" t="s">
        <v>406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9"/>
    </row>
    <row r="6" spans="1:45" ht="12">
      <c r="A6" s="8" t="s">
        <v>173</v>
      </c>
      <c r="B6" s="8"/>
      <c r="C6" s="8"/>
      <c r="D6" s="8"/>
      <c r="E6" s="8"/>
      <c r="F6" s="8"/>
      <c r="G6" s="8"/>
      <c r="H6" s="8"/>
      <c r="I6" s="8"/>
      <c r="J6" s="8"/>
      <c r="K6" s="8"/>
      <c r="L6" s="284">
        <f>SUM(P19,AJ19)</f>
        <v>0</v>
      </c>
      <c r="M6" s="285"/>
      <c r="N6" s="285"/>
      <c r="O6" s="285"/>
      <c r="P6" s="285"/>
      <c r="Q6" s="285"/>
      <c r="R6" s="285"/>
      <c r="S6" s="8" t="s">
        <v>174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23" customFormat="1" ht="9">
      <c r="A7" s="21" t="s">
        <v>238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45" ht="12">
      <c r="A8" s="278"/>
      <c r="B8" s="278"/>
      <c r="C8" s="278"/>
      <c r="D8" s="278"/>
      <c r="E8" s="278"/>
      <c r="F8" s="275" t="s">
        <v>185</v>
      </c>
      <c r="G8" s="275"/>
      <c r="H8" s="275"/>
      <c r="I8" s="275"/>
      <c r="J8" s="275"/>
      <c r="K8" s="275"/>
      <c r="L8" s="275"/>
      <c r="M8" s="275"/>
      <c r="N8" s="275"/>
      <c r="O8" s="275"/>
      <c r="P8" s="275" t="s">
        <v>186</v>
      </c>
      <c r="Q8" s="275"/>
      <c r="R8" s="275"/>
      <c r="S8" s="275"/>
      <c r="T8" s="275"/>
      <c r="U8" s="275"/>
      <c r="V8" s="275"/>
      <c r="W8" s="275"/>
      <c r="X8" s="275"/>
      <c r="Y8" s="275"/>
      <c r="Z8" s="275" t="s">
        <v>185</v>
      </c>
      <c r="AA8" s="275"/>
      <c r="AB8" s="275"/>
      <c r="AC8" s="275"/>
      <c r="AD8" s="275"/>
      <c r="AE8" s="275"/>
      <c r="AF8" s="275"/>
      <c r="AG8" s="275"/>
      <c r="AH8" s="275"/>
      <c r="AI8" s="275"/>
      <c r="AJ8" s="275" t="s">
        <v>186</v>
      </c>
      <c r="AK8" s="275"/>
      <c r="AL8" s="275"/>
      <c r="AM8" s="275"/>
      <c r="AN8" s="275"/>
      <c r="AO8" s="275"/>
      <c r="AP8" s="275"/>
      <c r="AQ8" s="275"/>
      <c r="AR8" s="275"/>
      <c r="AS8" s="275"/>
    </row>
    <row r="9" spans="1:45" ht="12">
      <c r="A9" s="278"/>
      <c r="B9" s="278"/>
      <c r="C9" s="278"/>
      <c r="D9" s="278"/>
      <c r="E9" s="278"/>
      <c r="F9" s="275" t="s">
        <v>183</v>
      </c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 t="s">
        <v>184</v>
      </c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</row>
    <row r="10" spans="1:45" ht="12">
      <c r="A10" s="278"/>
      <c r="B10" s="278"/>
      <c r="C10" s="278"/>
      <c r="D10" s="278"/>
      <c r="E10" s="278"/>
      <c r="F10" s="278" t="s">
        <v>177</v>
      </c>
      <c r="G10" s="278"/>
      <c r="H10" s="278"/>
      <c r="I10" s="278"/>
      <c r="J10" s="278"/>
      <c r="K10" s="278" t="s">
        <v>178</v>
      </c>
      <c r="L10" s="278"/>
      <c r="M10" s="278"/>
      <c r="N10" s="278"/>
      <c r="O10" s="278"/>
      <c r="P10" s="278" t="s">
        <v>179</v>
      </c>
      <c r="Q10" s="278"/>
      <c r="R10" s="278"/>
      <c r="S10" s="278"/>
      <c r="T10" s="278"/>
      <c r="U10" s="278" t="s">
        <v>180</v>
      </c>
      <c r="V10" s="278"/>
      <c r="W10" s="278"/>
      <c r="X10" s="278"/>
      <c r="Y10" s="278"/>
      <c r="Z10" s="278" t="s">
        <v>181</v>
      </c>
      <c r="AA10" s="278"/>
      <c r="AB10" s="278"/>
      <c r="AC10" s="278"/>
      <c r="AD10" s="278"/>
      <c r="AE10" s="278" t="s">
        <v>182</v>
      </c>
      <c r="AF10" s="278"/>
      <c r="AG10" s="278"/>
      <c r="AH10" s="278"/>
      <c r="AI10" s="278"/>
      <c r="AJ10" s="278" t="s">
        <v>176</v>
      </c>
      <c r="AK10" s="278"/>
      <c r="AL10" s="278"/>
      <c r="AM10" s="278"/>
      <c r="AN10" s="278"/>
      <c r="AO10" s="278" t="s">
        <v>175</v>
      </c>
      <c r="AP10" s="278"/>
      <c r="AQ10" s="278"/>
      <c r="AR10" s="278"/>
      <c r="AS10" s="278"/>
    </row>
    <row r="11" spans="1:45" ht="12">
      <c r="A11" s="279" t="s">
        <v>187</v>
      </c>
      <c r="B11" s="279"/>
      <c r="C11" s="279"/>
      <c r="D11" s="279"/>
      <c r="E11" s="279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</row>
    <row r="12" spans="1:45" ht="24" customHeight="1">
      <c r="A12" s="279" t="s">
        <v>191</v>
      </c>
      <c r="B12" s="279"/>
      <c r="C12" s="279"/>
      <c r="D12" s="279"/>
      <c r="E12" s="279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</row>
    <row r="13" spans="1:45" ht="12">
      <c r="A13" s="279" t="s">
        <v>192</v>
      </c>
      <c r="B13" s="279"/>
      <c r="C13" s="279"/>
      <c r="D13" s="279"/>
      <c r="E13" s="279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</row>
    <row r="14" spans="1:45" ht="24" customHeight="1">
      <c r="A14" s="279" t="s">
        <v>188</v>
      </c>
      <c r="B14" s="279"/>
      <c r="C14" s="279"/>
      <c r="D14" s="279"/>
      <c r="E14" s="279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</row>
    <row r="15" spans="1:45" ht="12">
      <c r="A15" s="279" t="s">
        <v>193</v>
      </c>
      <c r="B15" s="279"/>
      <c r="C15" s="279"/>
      <c r="D15" s="279"/>
      <c r="E15" s="279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</row>
    <row r="16" spans="1:45" ht="12">
      <c r="A16" s="279" t="s">
        <v>192</v>
      </c>
      <c r="B16" s="279"/>
      <c r="C16" s="279"/>
      <c r="D16" s="279"/>
      <c r="E16" s="279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</row>
    <row r="17" spans="1:45" ht="12">
      <c r="A17" s="283" t="s">
        <v>189</v>
      </c>
      <c r="B17" s="283"/>
      <c r="C17" s="283"/>
      <c r="D17" s="283"/>
      <c r="E17" s="283"/>
      <c r="F17" s="280">
        <f>SUM(F12,F13,F15,F16)</f>
        <v>0</v>
      </c>
      <c r="G17" s="281"/>
      <c r="H17" s="281"/>
      <c r="I17" s="281"/>
      <c r="J17" s="281"/>
      <c r="K17" s="280">
        <f>SUM(K12,K13,K15,K16)</f>
        <v>0</v>
      </c>
      <c r="L17" s="281"/>
      <c r="M17" s="281"/>
      <c r="N17" s="281"/>
      <c r="O17" s="281"/>
      <c r="P17" s="280">
        <f>SUM(P12,P13,P15,P16)</f>
        <v>0</v>
      </c>
      <c r="Q17" s="281"/>
      <c r="R17" s="281"/>
      <c r="S17" s="281"/>
      <c r="T17" s="281"/>
      <c r="U17" s="280">
        <f>SUM(U12,U13,U15,U16)</f>
        <v>0</v>
      </c>
      <c r="V17" s="281"/>
      <c r="W17" s="281"/>
      <c r="X17" s="281"/>
      <c r="Y17" s="281"/>
      <c r="Z17" s="280">
        <f>SUM(Z12,Z13,Z15,Z16)</f>
        <v>0</v>
      </c>
      <c r="AA17" s="281"/>
      <c r="AB17" s="281"/>
      <c r="AC17" s="281"/>
      <c r="AD17" s="281"/>
      <c r="AE17" s="280">
        <f>SUM(AE12,AE13,AE15,AE16)</f>
        <v>0</v>
      </c>
      <c r="AF17" s="281"/>
      <c r="AG17" s="281"/>
      <c r="AH17" s="281"/>
      <c r="AI17" s="281"/>
      <c r="AJ17" s="280">
        <f>SUM(AJ12,AJ13,AJ15,AJ16)</f>
        <v>0</v>
      </c>
      <c r="AK17" s="281"/>
      <c r="AL17" s="281"/>
      <c r="AM17" s="281"/>
      <c r="AN17" s="281"/>
      <c r="AO17" s="280">
        <f>SUM(AO12,AO13,AO15,AO16)</f>
        <v>0</v>
      </c>
      <c r="AP17" s="281"/>
      <c r="AQ17" s="281"/>
      <c r="AR17" s="281"/>
      <c r="AS17" s="281"/>
    </row>
    <row r="18" spans="1:45" ht="48" customHeight="1">
      <c r="A18" s="283" t="s">
        <v>190</v>
      </c>
      <c r="B18" s="283"/>
      <c r="C18" s="283"/>
      <c r="D18" s="283"/>
      <c r="E18" s="283"/>
      <c r="F18" s="282" t="s">
        <v>194</v>
      </c>
      <c r="G18" s="282"/>
      <c r="H18" s="282"/>
      <c r="I18" s="282"/>
      <c r="J18" s="282"/>
      <c r="K18" s="282"/>
      <c r="L18" s="282"/>
      <c r="M18" s="282"/>
      <c r="N18" s="282"/>
      <c r="O18" s="282"/>
      <c r="P18" s="280">
        <f>SUM(F17:O17)</f>
        <v>0</v>
      </c>
      <c r="Q18" s="281"/>
      <c r="R18" s="281"/>
      <c r="S18" s="281"/>
      <c r="T18" s="281"/>
      <c r="U18" s="281"/>
      <c r="V18" s="281"/>
      <c r="W18" s="281"/>
      <c r="X18" s="281"/>
      <c r="Y18" s="281"/>
      <c r="Z18" s="282" t="s">
        <v>196</v>
      </c>
      <c r="AA18" s="282"/>
      <c r="AB18" s="282"/>
      <c r="AC18" s="282"/>
      <c r="AD18" s="282"/>
      <c r="AE18" s="282"/>
      <c r="AF18" s="282"/>
      <c r="AG18" s="282"/>
      <c r="AH18" s="282"/>
      <c r="AI18" s="282"/>
      <c r="AJ18" s="280">
        <f>SUM(Z17:AI17)</f>
        <v>0</v>
      </c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ht="60" customHeight="1">
      <c r="A19" s="283" t="s">
        <v>190</v>
      </c>
      <c r="B19" s="283"/>
      <c r="C19" s="283"/>
      <c r="D19" s="283"/>
      <c r="E19" s="283"/>
      <c r="F19" s="282" t="s">
        <v>195</v>
      </c>
      <c r="G19" s="282"/>
      <c r="H19" s="282"/>
      <c r="I19" s="282"/>
      <c r="J19" s="282"/>
      <c r="K19" s="282"/>
      <c r="L19" s="282"/>
      <c r="M19" s="282"/>
      <c r="N19" s="282"/>
      <c r="O19" s="282"/>
      <c r="P19" s="280">
        <f>SUM(F17:Y17)</f>
        <v>0</v>
      </c>
      <c r="Q19" s="281"/>
      <c r="R19" s="281"/>
      <c r="S19" s="281"/>
      <c r="T19" s="281"/>
      <c r="U19" s="281"/>
      <c r="V19" s="281"/>
      <c r="W19" s="281"/>
      <c r="X19" s="281"/>
      <c r="Y19" s="281"/>
      <c r="Z19" s="282" t="s">
        <v>197</v>
      </c>
      <c r="AA19" s="282"/>
      <c r="AB19" s="282"/>
      <c r="AC19" s="282"/>
      <c r="AD19" s="282"/>
      <c r="AE19" s="282"/>
      <c r="AF19" s="282"/>
      <c r="AG19" s="282"/>
      <c r="AH19" s="282"/>
      <c r="AI19" s="282"/>
      <c r="AJ19" s="280">
        <f>SUM(Z17:AS17)</f>
        <v>0</v>
      </c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s="12" customFormat="1" ht="5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12">
      <c r="A21" s="8" t="s">
        <v>198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12" customFormat="1" ht="5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2">
      <c r="A23" s="24" t="s">
        <v>199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12" customFormat="1" ht="5.25">
      <c r="A24" s="2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2">
      <c r="A25" s="8" t="s">
        <v>335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87">
        <f>rolnik!G255</f>
        <v>0</v>
      </c>
      <c r="AM25" s="287"/>
      <c r="AN25" s="287"/>
      <c r="AO25" s="287"/>
      <c r="AP25" s="287"/>
      <c r="AQ25" s="287"/>
      <c r="AR25" s="287"/>
      <c r="AS25" s="287"/>
    </row>
    <row r="26" spans="1:45" s="12" customFormat="1" ht="5.25">
      <c r="A26" s="2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  <c r="AM26" s="14"/>
      <c r="AN26" s="14"/>
      <c r="AO26" s="14"/>
      <c r="AP26" s="14"/>
      <c r="AQ26" s="14"/>
      <c r="AR26" s="14"/>
      <c r="AS26" s="14"/>
    </row>
    <row r="27" spans="1:45" ht="12">
      <c r="A27" s="8"/>
      <c r="B27" s="8"/>
      <c r="C27" s="8"/>
      <c r="D27" s="8"/>
      <c r="E27" s="8"/>
      <c r="F27" s="8"/>
      <c r="G27" s="8"/>
      <c r="H27" s="8" t="s">
        <v>200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6"/>
      <c r="AM27" s="26"/>
      <c r="AN27" s="26"/>
      <c r="AO27" s="26"/>
      <c r="AP27" s="26"/>
      <c r="AQ27" s="26"/>
      <c r="AR27" s="26"/>
      <c r="AS27" s="26"/>
    </row>
    <row r="28" spans="1:45" s="12" customFormat="1" ht="5.25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2">
      <c r="A29" s="15" t="s">
        <v>201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287">
        <f>rolnik!AB240</f>
        <v>0</v>
      </c>
      <c r="AM29" s="287"/>
      <c r="AN29" s="287"/>
      <c r="AO29" s="287"/>
      <c r="AP29" s="287"/>
      <c r="AQ29" s="287"/>
      <c r="AR29" s="287"/>
      <c r="AS29" s="287"/>
    </row>
    <row r="30" spans="1:45" s="12" customFormat="1" ht="5.25">
      <c r="A30" s="2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4"/>
      <c r="AM30" s="14"/>
      <c r="AN30" s="14"/>
      <c r="AO30" s="14"/>
      <c r="AP30" s="14"/>
      <c r="AQ30" s="14"/>
      <c r="AR30" s="14"/>
      <c r="AS30" s="14"/>
    </row>
    <row r="31" spans="1:45" ht="12">
      <c r="A31" s="15" t="s">
        <v>208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288">
        <f>rolnik!I31</f>
        <v>0</v>
      </c>
      <c r="N31" s="288"/>
      <c r="O31" s="288"/>
      <c r="P31" s="8" t="s">
        <v>207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87">
        <f>12*rolnik!AA250</f>
        <v>0</v>
      </c>
      <c r="AM31" s="287"/>
      <c r="AN31" s="287"/>
      <c r="AO31" s="287"/>
      <c r="AP31" s="287"/>
      <c r="AQ31" s="287"/>
      <c r="AR31" s="287"/>
      <c r="AS31" s="287"/>
    </row>
    <row r="32" spans="1:45" s="12" customFormat="1" ht="5.25">
      <c r="A32" s="2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4"/>
      <c r="AM32" s="14"/>
      <c r="AN32" s="14"/>
      <c r="AO32" s="14"/>
      <c r="AP32" s="14"/>
      <c r="AQ32" s="14"/>
      <c r="AR32" s="14"/>
      <c r="AS32" s="14"/>
    </row>
    <row r="33" spans="1:45" ht="24" customHeight="1">
      <c r="A33" s="286" t="s">
        <v>202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8"/>
      <c r="AL33" s="287">
        <f>rolnik!AB241</f>
        <v>0</v>
      </c>
      <c r="AM33" s="287"/>
      <c r="AN33" s="287"/>
      <c r="AO33" s="287"/>
      <c r="AP33" s="287"/>
      <c r="AQ33" s="287"/>
      <c r="AR33" s="287"/>
      <c r="AS33" s="287"/>
    </row>
    <row r="34" spans="1:45" s="12" customFormat="1" ht="5.25">
      <c r="A34" s="2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4"/>
      <c r="AM34" s="14"/>
      <c r="AN34" s="14"/>
      <c r="AO34" s="14"/>
      <c r="AP34" s="14"/>
      <c r="AQ34" s="14"/>
      <c r="AR34" s="14"/>
      <c r="AS34" s="14"/>
    </row>
    <row r="35" spans="1:45" ht="12">
      <c r="A35" s="15" t="s">
        <v>203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287">
        <f>rolnik!AB245</f>
        <v>0</v>
      </c>
      <c r="AM35" s="287"/>
      <c r="AN35" s="287"/>
      <c r="AO35" s="287"/>
      <c r="AP35" s="287"/>
      <c r="AQ35" s="287"/>
      <c r="AR35" s="287"/>
      <c r="AS35" s="287"/>
    </row>
    <row r="36" spans="1:45" s="12" customFormat="1" ht="5.25">
      <c r="A36" s="2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4"/>
      <c r="AM36" s="14"/>
      <c r="AN36" s="14"/>
      <c r="AO36" s="14"/>
      <c r="AP36" s="14"/>
      <c r="AQ36" s="14"/>
      <c r="AR36" s="14"/>
      <c r="AS36" s="14"/>
    </row>
    <row r="37" spans="1:45" ht="12">
      <c r="A37" s="8"/>
      <c r="B37" s="8"/>
      <c r="C37" s="8"/>
      <c r="D37" s="8"/>
      <c r="E37" s="8"/>
      <c r="F37" s="8"/>
      <c r="G37" s="8"/>
      <c r="H37" s="8" t="s">
        <v>204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26"/>
      <c r="AM37" s="26"/>
      <c r="AN37" s="26"/>
      <c r="AO37" s="26"/>
      <c r="AP37" s="26"/>
      <c r="AQ37" s="26"/>
      <c r="AR37" s="26"/>
      <c r="AS37" s="26"/>
    </row>
    <row r="38" spans="1:45" s="12" customFormat="1" ht="5.25">
      <c r="A38" s="2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24" customHeight="1">
      <c r="A39" s="286" t="s">
        <v>205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8"/>
      <c r="AL39" s="287">
        <f>bank!P19</f>
        <v>0</v>
      </c>
      <c r="AM39" s="287"/>
      <c r="AN39" s="287"/>
      <c r="AO39" s="287"/>
      <c r="AP39" s="287"/>
      <c r="AQ39" s="287"/>
      <c r="AR39" s="287"/>
      <c r="AS39" s="287"/>
    </row>
    <row r="40" spans="1:45" s="12" customFormat="1" ht="5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4"/>
      <c r="AM40" s="14"/>
      <c r="AN40" s="14"/>
      <c r="AO40" s="14"/>
      <c r="AP40" s="14"/>
      <c r="AQ40" s="14"/>
      <c r="AR40" s="14"/>
      <c r="AS40" s="14"/>
    </row>
    <row r="41" spans="1:45" s="28" customFormat="1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2">
      <c r="A42" s="10" t="s">
        <v>206</v>
      </c>
      <c r="B42" s="8"/>
      <c r="C42" s="8"/>
      <c r="D42" s="8"/>
      <c r="E42" s="8"/>
      <c r="F42" s="8"/>
      <c r="G42" s="8"/>
      <c r="H42" s="8"/>
      <c r="I42" s="289">
        <f>AL25+AL29+AL31+AL33+AL35-AL39</f>
        <v>0</v>
      </c>
      <c r="J42" s="289"/>
      <c r="K42" s="289"/>
      <c r="L42" s="289"/>
      <c r="M42" s="289"/>
      <c r="N42" s="289"/>
      <c r="O42" s="289"/>
      <c r="P42" s="29" t="s">
        <v>209</v>
      </c>
      <c r="Q42" s="8"/>
      <c r="R42" s="8"/>
      <c r="S42" s="289">
        <f>I42/12*0.9</f>
        <v>0</v>
      </c>
      <c r="T42" s="289"/>
      <c r="U42" s="289"/>
      <c r="V42" s="289"/>
      <c r="W42" s="289"/>
      <c r="X42" s="289"/>
      <c r="Y42" s="289"/>
      <c r="Z42" s="8"/>
      <c r="AA42" s="290" t="s">
        <v>336</v>
      </c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2"/>
    </row>
    <row r="43" spans="1:45" ht="12">
      <c r="A43" s="8"/>
      <c r="B43" s="8"/>
      <c r="C43" s="8"/>
      <c r="D43" s="8"/>
      <c r="E43" s="8"/>
      <c r="F43" s="8"/>
      <c r="G43" s="8"/>
      <c r="H43" s="8"/>
      <c r="I43" s="9"/>
      <c r="J43" s="9"/>
      <c r="K43" s="9"/>
      <c r="L43" s="9"/>
      <c r="M43" s="9"/>
      <c r="N43" s="9"/>
      <c r="O43" s="9"/>
      <c r="P43" s="8"/>
      <c r="Q43" s="8"/>
      <c r="R43" s="8"/>
      <c r="S43" s="9"/>
      <c r="T43" s="9"/>
      <c r="U43" s="9"/>
      <c r="V43" s="9"/>
      <c r="W43" s="9"/>
      <c r="X43" s="9"/>
      <c r="Y43" s="9"/>
      <c r="Z43" s="8"/>
      <c r="AA43" s="293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5"/>
    </row>
    <row r="44" spans="1:45" ht="12">
      <c r="A44" s="24" t="s">
        <v>210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s="12" customFormat="1" ht="5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">
      <c r="A46" s="8" t="s">
        <v>414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87">
        <f>rolnik!K257</f>
        <v>0</v>
      </c>
      <c r="AM46" s="287"/>
      <c r="AN46" s="287"/>
      <c r="AO46" s="287"/>
      <c r="AP46" s="287"/>
      <c r="AQ46" s="287"/>
      <c r="AR46" s="287"/>
      <c r="AS46" s="287"/>
    </row>
    <row r="47" spans="1:45" s="12" customFormat="1" ht="5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4"/>
      <c r="AM47" s="14"/>
      <c r="AN47" s="14"/>
      <c r="AO47" s="14"/>
      <c r="AP47" s="14"/>
      <c r="AQ47" s="14"/>
      <c r="AR47" s="14"/>
      <c r="AS47" s="14"/>
    </row>
    <row r="48" spans="1:45" ht="24" customHeight="1">
      <c r="A48" s="277" t="s">
        <v>211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8"/>
      <c r="AL48" s="287">
        <f>P18+AJ18</f>
        <v>0</v>
      </c>
      <c r="AM48" s="287"/>
      <c r="AN48" s="287"/>
      <c r="AO48" s="287"/>
      <c r="AP48" s="287"/>
      <c r="AQ48" s="287"/>
      <c r="AR48" s="287"/>
      <c r="AS48" s="287"/>
    </row>
    <row r="49" spans="1:45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9"/>
      <c r="AM49" s="9"/>
      <c r="AN49" s="9"/>
      <c r="AO49" s="9"/>
      <c r="AP49" s="9"/>
      <c r="AQ49" s="9"/>
      <c r="AR49" s="9"/>
      <c r="AS49" s="9"/>
    </row>
    <row r="50" spans="1:45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10" t="s">
        <v>212</v>
      </c>
      <c r="AD51" s="8"/>
      <c r="AE51" s="8"/>
      <c r="AF51" s="8"/>
      <c r="AG51" s="8"/>
      <c r="AH51" s="8"/>
      <c r="AI51" s="8"/>
      <c r="AJ51" s="8"/>
      <c r="AK51" s="8"/>
      <c r="AL51" s="296">
        <f>AL46-AL48</f>
        <v>0</v>
      </c>
      <c r="AM51" s="296"/>
      <c r="AN51" s="296"/>
      <c r="AO51" s="296"/>
      <c r="AP51" s="296"/>
      <c r="AQ51" s="296"/>
      <c r="AR51" s="296"/>
      <c r="AS51" s="296"/>
    </row>
    <row r="52" spans="1:45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9"/>
      <c r="AM52" s="9"/>
      <c r="AN52" s="9"/>
      <c r="AO52" s="9"/>
      <c r="AP52" s="9"/>
      <c r="AQ52" s="9"/>
      <c r="AR52" s="9"/>
      <c r="AS52" s="9"/>
    </row>
    <row r="53" spans="1:45" ht="12">
      <c r="A53" s="8" t="s">
        <v>213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12" customFormat="1" ht="5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6" ht="12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 t="s">
        <v>102</v>
      </c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 t="s">
        <v>71</v>
      </c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80" t="s">
        <v>413</v>
      </c>
    </row>
    <row r="56" spans="1:46" ht="12">
      <c r="A56" s="297" t="s">
        <v>215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80">
        <f>rolnik!S175+rolnik!T193</f>
        <v>0</v>
      </c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>
        <f>rolnik!AM175+rolnik!AL193</f>
        <v>0</v>
      </c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81">
        <f>rolnik!AR175+rolnik!AR193</f>
        <v>0</v>
      </c>
    </row>
    <row r="57" spans="1:46" ht="12">
      <c r="A57" s="297" t="s">
        <v>216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80">
        <f>rolnik!AD210</f>
        <v>0</v>
      </c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>
        <f>rolnik!AK210</f>
        <v>0</v>
      </c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81">
        <f>rolnik!AR210</f>
        <v>0</v>
      </c>
    </row>
    <row r="58" spans="1:46" ht="12">
      <c r="A58" s="297" t="s">
        <v>217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80">
        <f>X56-X57</f>
        <v>0</v>
      </c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>
        <f>AI56-AI57</f>
        <v>0</v>
      </c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81">
        <f>AT56-AT57</f>
        <v>0</v>
      </c>
    </row>
    <row r="59" spans="1:46" ht="12">
      <c r="A59" s="297" t="s">
        <v>330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81"/>
    </row>
    <row r="60" spans="1:46" ht="12">
      <c r="A60" s="297" t="s">
        <v>218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80">
        <f>X58-X59</f>
        <v>0</v>
      </c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>
        <f>AI58-AI59</f>
        <v>0</v>
      </c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81">
        <f>AT58-AT59</f>
        <v>0</v>
      </c>
    </row>
    <row r="61" spans="1:46" s="93" customFormat="1" ht="12">
      <c r="A61" s="234" t="s">
        <v>424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340">
        <f>rolnik!Y218</f>
        <v>0</v>
      </c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>
        <f>rolnik!AH218</f>
        <v>0</v>
      </c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92">
        <f>rolnik!AQ218</f>
        <v>0</v>
      </c>
    </row>
    <row r="62" spans="1:46" ht="12">
      <c r="A62" s="297" t="s">
        <v>219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80">
        <f>rolnik!AB235</f>
        <v>0</v>
      </c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>
        <f>rolnik!AJ235</f>
        <v>0</v>
      </c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81">
        <f>rolnik!AR235</f>
        <v>0</v>
      </c>
    </row>
    <row r="63" spans="1:46" ht="12">
      <c r="A63" s="297" t="s">
        <v>220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80">
        <f>rolnik!AB246</f>
        <v>0</v>
      </c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>
        <f>rolnik!AJ246</f>
        <v>0</v>
      </c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81">
        <f>rolnik!AR246</f>
        <v>0</v>
      </c>
    </row>
    <row r="64" spans="1:46" ht="12">
      <c r="A64" s="297" t="s">
        <v>221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80">
        <f>rolnik!AA250*12</f>
        <v>0</v>
      </c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>
        <f>rolnik!AA250*12</f>
        <v>0</v>
      </c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81">
        <f>rolnik!AA250*12</f>
        <v>0</v>
      </c>
    </row>
    <row r="65" spans="1:46" ht="12">
      <c r="A65" s="297" t="s">
        <v>222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80">
        <f>X60+X61+X62-X63-X64</f>
        <v>0</v>
      </c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>
        <f>AI60+AI61+AI62-AI63-AI64</f>
        <v>0</v>
      </c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81">
        <f>AT60+AT61+AT62-AT63-AT64</f>
        <v>0</v>
      </c>
    </row>
    <row r="66" spans="1:46" ht="12">
      <c r="A66" s="297" t="s">
        <v>223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8" t="e">
        <f>X58/X56</f>
        <v>#DIV/0!</v>
      </c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 t="e">
        <f>AI58/AI56</f>
        <v>#DIV/0!</v>
      </c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84" t="e">
        <f>AT58/AT56</f>
        <v>#DIV/0!</v>
      </c>
    </row>
    <row r="67" spans="1:46" ht="12">
      <c r="A67" s="297" t="s">
        <v>224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8" t="e">
        <f>(((X56+X61)-(X57+X59))/(X56+X61))</f>
        <v>#DIV/0!</v>
      </c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 t="e">
        <f>(((AI56+AI61)-(AI57+AI59))/(AI56+AI61))</f>
        <v>#DIV/0!</v>
      </c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84" t="e">
        <f>(((AT56+AT61)-(AT57+AT59))/(AT56+AT61))</f>
        <v>#DIV/0!</v>
      </c>
    </row>
    <row r="68" spans="1:45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:45" ht="12">
      <c r="A69" s="8" t="s">
        <v>225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12" customFormat="1" ht="5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6" ht="12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 t="s">
        <v>214</v>
      </c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 t="s">
        <v>71</v>
      </c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82"/>
    </row>
    <row r="72" spans="1:46" ht="12">
      <c r="A72" s="297" t="s">
        <v>226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80">
        <f>rolnik!AB49+rolnik!AC61+rolnik!AH61+rolnik!AM61+rolnik!AC77+rolnik!AH77+rolnik!AM77+rolnik!AL92</f>
        <v>0</v>
      </c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83"/>
    </row>
    <row r="73" spans="1:46" ht="12">
      <c r="A73" s="297" t="s">
        <v>227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80">
        <f>rolnik!AL106+rolnik!AJ117+rolnik!AB121+rolnik!AA124</f>
        <v>0</v>
      </c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83"/>
    </row>
    <row r="74" spans="1:46" ht="12">
      <c r="A74" s="297" t="s">
        <v>228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80">
        <f>rolnik!AJ117</f>
        <v>0</v>
      </c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83"/>
    </row>
    <row r="75" spans="1:46" ht="12">
      <c r="A75" s="297" t="s">
        <v>229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80">
        <f>rolnik!AB121</f>
        <v>0</v>
      </c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83"/>
    </row>
    <row r="76" spans="1:46" ht="12">
      <c r="A76" s="297" t="s">
        <v>230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80">
        <f>rolnik!AA124</f>
        <v>0</v>
      </c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83"/>
    </row>
    <row r="77" spans="1:46" ht="12">
      <c r="A77" s="297" t="s">
        <v>231</v>
      </c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80">
        <f>bank!P104</f>
        <v>0</v>
      </c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83"/>
    </row>
    <row r="78" spans="1:46" ht="12">
      <c r="A78" s="297" t="s">
        <v>232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>
        <f>P18</f>
        <v>0</v>
      </c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83"/>
    </row>
    <row r="79" spans="1:46" ht="12">
      <c r="A79" s="297" t="s">
        <v>233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9" t="e">
        <f>(X77/(X72+X73))</f>
        <v>#DIV/0!</v>
      </c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 t="e">
        <f>(AI77/(AI72+AI73))</f>
        <v>#DIV/0!</v>
      </c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83"/>
    </row>
    <row r="80" spans="1:46" ht="12">
      <c r="A80" s="142" t="s">
        <v>385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299" t="e">
        <f>(X73/X78)</f>
        <v>#DIV/0!</v>
      </c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 t="e">
        <f>(AI73/AI78)</f>
        <v>#DIV/0!</v>
      </c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83"/>
    </row>
    <row r="81" spans="1:46" ht="12">
      <c r="A81" s="297" t="s">
        <v>234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83"/>
    </row>
    <row r="82" spans="1:45" s="19" customFormat="1" ht="9">
      <c r="A82" s="30" t="s">
        <v>257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1:45" ht="12">
      <c r="A83" s="16" t="s">
        <v>235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</row>
    <row r="84" spans="1:45" ht="240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2"/>
    </row>
    <row r="85" spans="1:45" ht="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 ht="12">
      <c r="A86" s="303" t="s">
        <v>236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</row>
    <row r="87" spans="1:45" ht="12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</row>
    <row r="88" spans="1:45" s="23" customFormat="1" ht="9">
      <c r="A88" s="21" t="s">
        <v>237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ht="12">
      <c r="A89" s="275"/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305" t="s">
        <v>239</v>
      </c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282" t="s">
        <v>240</v>
      </c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</row>
    <row r="90" spans="1:45" ht="12">
      <c r="A90" s="275"/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</row>
    <row r="91" spans="1:45" ht="12">
      <c r="A91" s="275" t="s">
        <v>241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</row>
    <row r="92" spans="1:45" ht="12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</row>
    <row r="93" spans="1:45" ht="12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</row>
    <row r="94" spans="1:45" ht="12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</row>
    <row r="95" spans="1:45" ht="12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</row>
    <row r="96" spans="1:45" ht="12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</row>
    <row r="97" spans="1:45" ht="12">
      <c r="A97" s="275" t="s">
        <v>242</v>
      </c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308">
        <f>SUM(P91:AD96)</f>
        <v>0</v>
      </c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8">
        <f>SUM(AE91:AS96)</f>
        <v>0</v>
      </c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</row>
    <row r="98" spans="1:45" ht="12">
      <c r="A98" s="275" t="s">
        <v>243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</row>
    <row r="99" spans="1:45" ht="12">
      <c r="A99" s="307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</row>
    <row r="100" spans="1:45" ht="12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1:45" ht="12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1:45" ht="12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1:45" ht="12">
      <c r="A103" s="275" t="s">
        <v>244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310">
        <f>SUM(P98:AD102)</f>
        <v>0</v>
      </c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  <c r="AB103" s="310"/>
      <c r="AC103" s="310"/>
      <c r="AD103" s="310"/>
      <c r="AE103" s="310">
        <f>SUM(AE98:AS102)</f>
        <v>0</v>
      </c>
      <c r="AF103" s="310"/>
      <c r="AG103" s="310"/>
      <c r="AH103" s="310"/>
      <c r="AI103" s="310"/>
      <c r="AJ103" s="310"/>
      <c r="AK103" s="310"/>
      <c r="AL103" s="310"/>
      <c r="AM103" s="310"/>
      <c r="AN103" s="310"/>
      <c r="AO103" s="310"/>
      <c r="AP103" s="310"/>
      <c r="AQ103" s="310"/>
      <c r="AR103" s="310"/>
      <c r="AS103" s="310"/>
    </row>
    <row r="104" spans="1:45" ht="12">
      <c r="A104" s="275" t="s">
        <v>245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310">
        <f>SUM(P97+P103)</f>
        <v>0</v>
      </c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275" t="s">
        <v>246</v>
      </c>
      <c r="AF104" s="275"/>
      <c r="AG104" s="275"/>
      <c r="AH104" s="275"/>
      <c r="AI104" s="275"/>
      <c r="AJ104" s="275"/>
      <c r="AK104" s="275"/>
      <c r="AL104" s="275"/>
      <c r="AM104" s="310">
        <f>SUM(AE97+AE103)</f>
        <v>0</v>
      </c>
      <c r="AN104" s="310"/>
      <c r="AO104" s="310"/>
      <c r="AP104" s="310"/>
      <c r="AQ104" s="310"/>
      <c r="AR104" s="310"/>
      <c r="AS104" s="310"/>
    </row>
    <row r="105" spans="1:45" ht="12">
      <c r="A105" s="275" t="s">
        <v>247</v>
      </c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310">
        <f>SUM(P104+AM104)</f>
        <v>0</v>
      </c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310"/>
      <c r="AQ105" s="310"/>
      <c r="AR105" s="310"/>
      <c r="AS105" s="310"/>
    </row>
    <row r="106" spans="1:45" ht="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 ht="12">
      <c r="A107" s="8" t="s">
        <v>351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s="12" customFormat="1" ht="5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31"/>
      <c r="S108" s="31"/>
      <c r="T108" s="3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5"/>
      <c r="AO109" s="275"/>
      <c r="AP109" s="275" t="s">
        <v>248</v>
      </c>
      <c r="AQ109" s="275"/>
      <c r="AR109" s="275"/>
      <c r="AS109" s="275"/>
    </row>
    <row r="110" spans="1:45" ht="12">
      <c r="A110" s="297" t="s">
        <v>27</v>
      </c>
      <c r="B110" s="297"/>
      <c r="C110" s="279" t="s">
        <v>340</v>
      </c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311"/>
      <c r="AQ110" s="311"/>
      <c r="AR110" s="311"/>
      <c r="AS110" s="311"/>
    </row>
    <row r="111" spans="1:45" ht="12">
      <c r="A111" s="297" t="s">
        <v>28</v>
      </c>
      <c r="B111" s="297"/>
      <c r="C111" s="279" t="s">
        <v>337</v>
      </c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311"/>
      <c r="AQ111" s="311"/>
      <c r="AR111" s="311"/>
      <c r="AS111" s="311"/>
    </row>
    <row r="112" spans="1:45" ht="12">
      <c r="A112" s="297" t="s">
        <v>29</v>
      </c>
      <c r="B112" s="297"/>
      <c r="C112" s="279" t="s">
        <v>338</v>
      </c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311"/>
      <c r="AQ112" s="311"/>
      <c r="AR112" s="311"/>
      <c r="AS112" s="311"/>
    </row>
    <row r="113" spans="1:45" ht="12">
      <c r="A113" s="297" t="s">
        <v>44</v>
      </c>
      <c r="B113" s="297"/>
      <c r="C113" s="279" t="s">
        <v>249</v>
      </c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311"/>
      <c r="AQ113" s="311"/>
      <c r="AR113" s="311"/>
      <c r="AS113" s="311"/>
    </row>
    <row r="114" spans="1:45" ht="24" customHeight="1">
      <c r="A114" s="297" t="s">
        <v>45</v>
      </c>
      <c r="B114" s="297"/>
      <c r="C114" s="279" t="s">
        <v>339</v>
      </c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311"/>
      <c r="AQ114" s="311"/>
      <c r="AR114" s="311"/>
      <c r="AS114" s="311"/>
    </row>
    <row r="115" spans="1:45" ht="12">
      <c r="A115" s="297" t="s">
        <v>46</v>
      </c>
      <c r="B115" s="297"/>
      <c r="C115" s="279" t="s">
        <v>250</v>
      </c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311"/>
      <c r="AQ115" s="311"/>
      <c r="AR115" s="311"/>
      <c r="AS115" s="311"/>
    </row>
    <row r="116" spans="1:45" ht="12">
      <c r="A116" s="297" t="s">
        <v>54</v>
      </c>
      <c r="B116" s="297"/>
      <c r="C116" s="279" t="s">
        <v>251</v>
      </c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311"/>
      <c r="AQ116" s="311"/>
      <c r="AR116" s="311"/>
      <c r="AS116" s="311"/>
    </row>
    <row r="117" spans="1:45" ht="12">
      <c r="A117" s="297" t="s">
        <v>55</v>
      </c>
      <c r="B117" s="297"/>
      <c r="C117" s="279" t="s">
        <v>252</v>
      </c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311"/>
      <c r="AQ117" s="311"/>
      <c r="AR117" s="311"/>
      <c r="AS117" s="311"/>
    </row>
    <row r="118" spans="1:45" s="33" customFormat="1" ht="8.25">
      <c r="A118" s="32" t="s">
        <v>253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</row>
    <row r="119" spans="1:45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">
      <c r="A120" s="10" t="s">
        <v>254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s="33" customFormat="1" ht="16.5" customHeight="1">
      <c r="A121" s="329" t="s">
        <v>255</v>
      </c>
      <c r="B121" s="329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329"/>
    </row>
    <row r="122" spans="1:45" ht="12">
      <c r="A122" s="330"/>
      <c r="B122" s="331"/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2"/>
    </row>
    <row r="123" spans="1:45" ht="12">
      <c r="A123" s="333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  <c r="AB123" s="334"/>
      <c r="AC123" s="334"/>
      <c r="AD123" s="334"/>
      <c r="AE123" s="334"/>
      <c r="AF123" s="334"/>
      <c r="AG123" s="334"/>
      <c r="AH123" s="334"/>
      <c r="AI123" s="334"/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5"/>
    </row>
    <row r="124" spans="1:45" ht="12">
      <c r="A124" s="333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AD124" s="334"/>
      <c r="AE124" s="334"/>
      <c r="AF124" s="334"/>
      <c r="AG124" s="334"/>
      <c r="AH124" s="334"/>
      <c r="AI124" s="334"/>
      <c r="AJ124" s="334"/>
      <c r="AK124" s="334"/>
      <c r="AL124" s="334"/>
      <c r="AM124" s="334"/>
      <c r="AN124" s="334"/>
      <c r="AO124" s="334"/>
      <c r="AP124" s="334"/>
      <c r="AQ124" s="334"/>
      <c r="AR124" s="334"/>
      <c r="AS124" s="335"/>
    </row>
    <row r="125" spans="1:45" ht="12">
      <c r="A125" s="336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337"/>
      <c r="AQ125" s="337"/>
      <c r="AR125" s="337"/>
      <c r="AS125" s="338"/>
    </row>
    <row r="126" spans="1:45" ht="12">
      <c r="A126" s="34" t="s">
        <v>345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ht="12">
      <c r="A127" s="35" t="s">
        <v>341</v>
      </c>
      <c r="B127" s="35"/>
      <c r="C127" s="35"/>
      <c r="D127" s="35"/>
      <c r="E127" s="35"/>
      <c r="F127" s="35"/>
      <c r="G127" s="35"/>
      <c r="H127" s="35"/>
      <c r="I127" s="314"/>
      <c r="J127" s="315"/>
      <c r="K127" s="315"/>
      <c r="L127" s="315"/>
      <c r="M127" s="315"/>
      <c r="N127" s="316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ht="12">
      <c r="A128" s="35" t="s">
        <v>342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269">
        <f>S42</f>
        <v>0</v>
      </c>
      <c r="V128" s="270"/>
      <c r="W128" s="270"/>
      <c r="X128" s="270"/>
      <c r="Y128" s="270"/>
      <c r="Z128" s="270"/>
      <c r="AA128" s="270"/>
      <c r="AB128" s="271"/>
      <c r="AC128" s="35" t="s">
        <v>343</v>
      </c>
      <c r="AD128" s="35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:45" ht="12">
      <c r="A129" s="36" t="s">
        <v>344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5"/>
      <c r="V129" s="35"/>
      <c r="W129" s="35"/>
      <c r="X129" s="35"/>
      <c r="Y129" s="35"/>
      <c r="Z129" s="272" t="s">
        <v>349</v>
      </c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4"/>
    </row>
    <row r="130" spans="1:45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313">
        <f ca="1">NOW()</f>
        <v>44323.31914375</v>
      </c>
      <c r="V132" s="313"/>
      <c r="W132" s="313"/>
      <c r="X132" s="313"/>
      <c r="Y132" s="313"/>
      <c r="Z132" s="313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8"/>
      <c r="AQ132" s="8"/>
      <c r="AR132" s="8"/>
      <c r="AS132" s="8"/>
    </row>
    <row r="133" spans="1:45" s="19" customFormat="1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312" t="s">
        <v>256</v>
      </c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18"/>
      <c r="AQ133" s="18"/>
      <c r="AR133" s="18"/>
      <c r="AS133" s="18"/>
    </row>
    <row r="134" spans="1:45" s="19" customFormat="1" ht="9">
      <c r="A134" s="18" t="s">
        <v>325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</row>
  </sheetData>
  <sheetProtection/>
  <mergeCells count="268">
    <mergeCell ref="A5:AS5"/>
    <mergeCell ref="A4:AS4"/>
    <mergeCell ref="AG3:AP3"/>
    <mergeCell ref="A3:AF3"/>
    <mergeCell ref="A121:AS121"/>
    <mergeCell ref="A122:AS125"/>
    <mergeCell ref="A114:B114"/>
    <mergeCell ref="C114:AO114"/>
    <mergeCell ref="AP114:AS114"/>
    <mergeCell ref="A115:B115"/>
    <mergeCell ref="U133:AO133"/>
    <mergeCell ref="U132:Z132"/>
    <mergeCell ref="AA132:AO132"/>
    <mergeCell ref="A116:B116"/>
    <mergeCell ref="C116:AO116"/>
    <mergeCell ref="AP116:AS116"/>
    <mergeCell ref="A117:B117"/>
    <mergeCell ref="C117:AO117"/>
    <mergeCell ref="AP117:AS117"/>
    <mergeCell ref="I127:N127"/>
    <mergeCell ref="C115:AO115"/>
    <mergeCell ref="AP115:AS115"/>
    <mergeCell ref="A112:B112"/>
    <mergeCell ref="C112:AO112"/>
    <mergeCell ref="AP112:AS112"/>
    <mergeCell ref="A113:B113"/>
    <mergeCell ref="C113:AO113"/>
    <mergeCell ref="AP113:AS113"/>
    <mergeCell ref="A110:B110"/>
    <mergeCell ref="C110:AO110"/>
    <mergeCell ref="AP110:AS110"/>
    <mergeCell ref="A111:B111"/>
    <mergeCell ref="C111:AO111"/>
    <mergeCell ref="AP111:AS111"/>
    <mergeCell ref="AP109:AS109"/>
    <mergeCell ref="A109:AO109"/>
    <mergeCell ref="A105:O105"/>
    <mergeCell ref="P105:AS105"/>
    <mergeCell ref="A103:O103"/>
    <mergeCell ref="P103:AD103"/>
    <mergeCell ref="AE103:AS103"/>
    <mergeCell ref="A104:O104"/>
    <mergeCell ref="P104:AD104"/>
    <mergeCell ref="AM104:AS104"/>
    <mergeCell ref="AE104:AL104"/>
    <mergeCell ref="A101:O101"/>
    <mergeCell ref="P101:AD101"/>
    <mergeCell ref="AE101:AS101"/>
    <mergeCell ref="A97:O97"/>
    <mergeCell ref="P97:AD97"/>
    <mergeCell ref="AE97:AS97"/>
    <mergeCell ref="A98:O98"/>
    <mergeCell ref="P98:AD98"/>
    <mergeCell ref="AE98:AS98"/>
    <mergeCell ref="A95:O95"/>
    <mergeCell ref="P95:AD95"/>
    <mergeCell ref="AE95:AS95"/>
    <mergeCell ref="A96:O96"/>
    <mergeCell ref="P96:AD96"/>
    <mergeCell ref="AE96:AS96"/>
    <mergeCell ref="A102:O102"/>
    <mergeCell ref="P102:AD102"/>
    <mergeCell ref="AE102:AS102"/>
    <mergeCell ref="A99:O99"/>
    <mergeCell ref="P99:AD99"/>
    <mergeCell ref="AE99:AS99"/>
    <mergeCell ref="A100:O100"/>
    <mergeCell ref="P100:AD100"/>
    <mergeCell ref="AE100:AS100"/>
    <mergeCell ref="A94:O94"/>
    <mergeCell ref="P94:AD94"/>
    <mergeCell ref="AE94:AS94"/>
    <mergeCell ref="A91:O91"/>
    <mergeCell ref="P91:AD91"/>
    <mergeCell ref="AE91:AS91"/>
    <mergeCell ref="A92:O92"/>
    <mergeCell ref="P92:AD92"/>
    <mergeCell ref="AE92:AS92"/>
    <mergeCell ref="A93:O93"/>
    <mergeCell ref="P93:AD93"/>
    <mergeCell ref="AE89:AS89"/>
    <mergeCell ref="P89:AD89"/>
    <mergeCell ref="P90:AD90"/>
    <mergeCell ref="AE90:AS90"/>
    <mergeCell ref="A89:O90"/>
    <mergeCell ref="AE93:AS93"/>
    <mergeCell ref="A84:AS84"/>
    <mergeCell ref="A86:AS87"/>
    <mergeCell ref="A80:W80"/>
    <mergeCell ref="X80:AH80"/>
    <mergeCell ref="AI80:AS80"/>
    <mergeCell ref="A81:W81"/>
    <mergeCell ref="X81:AH81"/>
    <mergeCell ref="AI81:AS81"/>
    <mergeCell ref="A78:W78"/>
    <mergeCell ref="X78:AH78"/>
    <mergeCell ref="AI78:AS78"/>
    <mergeCell ref="A79:W79"/>
    <mergeCell ref="X79:AH79"/>
    <mergeCell ref="AI79:AS79"/>
    <mergeCell ref="A76:W76"/>
    <mergeCell ref="X76:AH76"/>
    <mergeCell ref="AI76:AS76"/>
    <mergeCell ref="A77:W77"/>
    <mergeCell ref="X77:AH77"/>
    <mergeCell ref="AI77:AS77"/>
    <mergeCell ref="A74:W74"/>
    <mergeCell ref="X74:AH74"/>
    <mergeCell ref="AI74:AS74"/>
    <mergeCell ref="A75:W75"/>
    <mergeCell ref="X75:AH75"/>
    <mergeCell ref="AI75:AS75"/>
    <mergeCell ref="A72:W72"/>
    <mergeCell ref="X72:AH72"/>
    <mergeCell ref="AI72:AS72"/>
    <mergeCell ref="A73:W73"/>
    <mergeCell ref="X73:AH73"/>
    <mergeCell ref="AI73:AS73"/>
    <mergeCell ref="A71:W71"/>
    <mergeCell ref="X71:AH71"/>
    <mergeCell ref="AI71:AS71"/>
    <mergeCell ref="A67:W67"/>
    <mergeCell ref="X67:AH67"/>
    <mergeCell ref="AI67:AS67"/>
    <mergeCell ref="A65:W65"/>
    <mergeCell ref="X65:AH65"/>
    <mergeCell ref="AI65:AS65"/>
    <mergeCell ref="A66:W66"/>
    <mergeCell ref="X66:AH66"/>
    <mergeCell ref="AI66:AS66"/>
    <mergeCell ref="A63:W63"/>
    <mergeCell ref="X63:AH63"/>
    <mergeCell ref="AI63:AS63"/>
    <mergeCell ref="A64:W64"/>
    <mergeCell ref="X64:AH64"/>
    <mergeCell ref="AI64:AS64"/>
    <mergeCell ref="A61:W61"/>
    <mergeCell ref="X61:AH61"/>
    <mergeCell ref="AI61:AS61"/>
    <mergeCell ref="A62:W62"/>
    <mergeCell ref="X62:AH62"/>
    <mergeCell ref="AI62:AS62"/>
    <mergeCell ref="A59:W59"/>
    <mergeCell ref="X59:AH59"/>
    <mergeCell ref="AI59:AS59"/>
    <mergeCell ref="A60:W60"/>
    <mergeCell ref="X60:AH60"/>
    <mergeCell ref="AI60:AS60"/>
    <mergeCell ref="A57:W57"/>
    <mergeCell ref="X57:AH57"/>
    <mergeCell ref="AI57:AS57"/>
    <mergeCell ref="A58:W58"/>
    <mergeCell ref="X58:AH58"/>
    <mergeCell ref="AI58:AS58"/>
    <mergeCell ref="AL51:AS51"/>
    <mergeCell ref="AI55:AS55"/>
    <mergeCell ref="X55:AH55"/>
    <mergeCell ref="A55:W55"/>
    <mergeCell ref="A56:W56"/>
    <mergeCell ref="X56:AH56"/>
    <mergeCell ref="AI56:AS56"/>
    <mergeCell ref="I42:O42"/>
    <mergeCell ref="S42:Y42"/>
    <mergeCell ref="AL46:AS46"/>
    <mergeCell ref="A48:AJ48"/>
    <mergeCell ref="AL48:AS48"/>
    <mergeCell ref="AL35:AS35"/>
    <mergeCell ref="AA42:AS43"/>
    <mergeCell ref="A33:AJ33"/>
    <mergeCell ref="AL39:AS39"/>
    <mergeCell ref="A39:AJ39"/>
    <mergeCell ref="M31:O31"/>
    <mergeCell ref="AL25:AS25"/>
    <mergeCell ref="AL29:AS29"/>
    <mergeCell ref="AL31:AS31"/>
    <mergeCell ref="AL33:AS33"/>
    <mergeCell ref="L6:R6"/>
    <mergeCell ref="A19:E19"/>
    <mergeCell ref="F19:O19"/>
    <mergeCell ref="Z17:AD17"/>
    <mergeCell ref="AE17:AI17"/>
    <mergeCell ref="AJ17:AN17"/>
    <mergeCell ref="P17:T17"/>
    <mergeCell ref="U17:Y17"/>
    <mergeCell ref="AJ18:AS18"/>
    <mergeCell ref="P19:Y19"/>
    <mergeCell ref="Z19:AI19"/>
    <mergeCell ref="AJ19:AS19"/>
    <mergeCell ref="AE16:AI16"/>
    <mergeCell ref="AJ16:AN16"/>
    <mergeCell ref="AO17:AS17"/>
    <mergeCell ref="A18:E18"/>
    <mergeCell ref="F18:O18"/>
    <mergeCell ref="P18:Y18"/>
    <mergeCell ref="Z18:AI18"/>
    <mergeCell ref="A17:E17"/>
    <mergeCell ref="F17:J17"/>
    <mergeCell ref="K17:O17"/>
    <mergeCell ref="A16:E16"/>
    <mergeCell ref="F16:J16"/>
    <mergeCell ref="K16:O16"/>
    <mergeCell ref="P16:T16"/>
    <mergeCell ref="U16:Y16"/>
    <mergeCell ref="Z16:AD16"/>
    <mergeCell ref="AO16:AS16"/>
    <mergeCell ref="A15:E15"/>
    <mergeCell ref="F15:J15"/>
    <mergeCell ref="K15:O15"/>
    <mergeCell ref="P15:T15"/>
    <mergeCell ref="U15:Y15"/>
    <mergeCell ref="Z15:AD15"/>
    <mergeCell ref="AE15:AI15"/>
    <mergeCell ref="AJ15:AN15"/>
    <mergeCell ref="AO15:AS15"/>
    <mergeCell ref="AJ13:AN13"/>
    <mergeCell ref="AO13:AS13"/>
    <mergeCell ref="A14:E14"/>
    <mergeCell ref="F14:J14"/>
    <mergeCell ref="K14:O14"/>
    <mergeCell ref="P14:T14"/>
    <mergeCell ref="U14:Y14"/>
    <mergeCell ref="Z14:AD14"/>
    <mergeCell ref="AE14:AI14"/>
    <mergeCell ref="AJ14:AN14"/>
    <mergeCell ref="AE12:AI12"/>
    <mergeCell ref="AJ12:AN12"/>
    <mergeCell ref="AO14:AS14"/>
    <mergeCell ref="A13:E13"/>
    <mergeCell ref="F13:J13"/>
    <mergeCell ref="K13:O13"/>
    <mergeCell ref="P13:T13"/>
    <mergeCell ref="U13:Y13"/>
    <mergeCell ref="AJ11:AN11"/>
    <mergeCell ref="AO11:AS11"/>
    <mergeCell ref="Z13:AD13"/>
    <mergeCell ref="AE13:AI13"/>
    <mergeCell ref="A12:E12"/>
    <mergeCell ref="F12:J12"/>
    <mergeCell ref="K12:O12"/>
    <mergeCell ref="P12:T12"/>
    <mergeCell ref="U12:Y12"/>
    <mergeCell ref="Z12:AD12"/>
    <mergeCell ref="A11:E11"/>
    <mergeCell ref="F11:J11"/>
    <mergeCell ref="K11:O11"/>
    <mergeCell ref="P11:T11"/>
    <mergeCell ref="U11:Y11"/>
    <mergeCell ref="Z11:AD11"/>
    <mergeCell ref="A1:AS2"/>
    <mergeCell ref="AO10:AS10"/>
    <mergeCell ref="F10:J10"/>
    <mergeCell ref="K10:O10"/>
    <mergeCell ref="P10:T10"/>
    <mergeCell ref="U10:Y10"/>
    <mergeCell ref="Z10:AD10"/>
    <mergeCell ref="AE10:AI10"/>
    <mergeCell ref="AJ10:AN10"/>
    <mergeCell ref="A8:E10"/>
    <mergeCell ref="U128:AB128"/>
    <mergeCell ref="Z129:AS129"/>
    <mergeCell ref="F9:Y9"/>
    <mergeCell ref="Z9:AS9"/>
    <mergeCell ref="F8:O8"/>
    <mergeCell ref="P8:Y8"/>
    <mergeCell ref="Z8:AI8"/>
    <mergeCell ref="AJ8:AS8"/>
    <mergeCell ref="AO12:AS12"/>
    <mergeCell ref="AE11:AI11"/>
  </mergeCells>
  <dataValidations count="4">
    <dataValidation type="decimal" allowBlank="1" showInputMessage="1" showErrorMessage="1" sqref="F12:AS13 F15:AS16 X59:AS59">
      <formula1>0</formula1>
      <formula2>999999999</formula2>
    </dataValidation>
    <dataValidation type="list" allowBlank="1" showInputMessage="1" showErrorMessage="1" sqref="AP110:AS117">
      <formula1>taknie</formula1>
    </dataValidation>
    <dataValidation type="list" allowBlank="1" showInputMessage="1" showErrorMessage="1" sqref="AG3:AP3">
      <formula1>ocena</formula1>
    </dataValidation>
    <dataValidation type="list" allowBlank="1" showInputMessage="1" showErrorMessage="1" sqref="I127:N127">
      <formula1>weryfikacja</formula1>
    </dataValidation>
  </dataValidations>
  <printOptions/>
  <pageMargins left="0.5905511811023623" right="0.35433070866141736" top="0.3854166666666667" bottom="0.4166666666666667" header="0.31496062992125984" footer="0.31496062992125984"/>
  <pageSetup horizontalDpi="600" verticalDpi="600" orientation="portrait" paperSize="9" scale="88" r:id="rId1"/>
  <rowBreaks count="2" manualBreakCount="2">
    <brk id="52" max="255" man="1"/>
    <brk id="1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G12" sqref="G12"/>
    </sheetView>
  </sheetViews>
  <sheetFormatPr defaultColWidth="9.140625" defaultRowHeight="15"/>
  <sheetData>
    <row r="1" ht="15">
      <c r="A1" s="6" t="s">
        <v>324</v>
      </c>
    </row>
    <row r="3" spans="1:4" ht="86.25" customHeight="1">
      <c r="A3" s="339" t="s">
        <v>323</v>
      </c>
      <c r="B3" s="339"/>
      <c r="C3" s="339"/>
      <c r="D3" s="339"/>
    </row>
    <row r="4" spans="1:4" ht="87.75" customHeight="1">
      <c r="A4" s="339" t="s">
        <v>322</v>
      </c>
      <c r="B4" s="339"/>
      <c r="C4" s="339"/>
      <c r="D4" s="339"/>
    </row>
  </sheetData>
  <sheetProtection password="C724" sheet="1"/>
  <mergeCells count="2"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Slawek</dc:creator>
  <cp:keywords/>
  <dc:description/>
  <cp:lastModifiedBy>Monika Mazurek</cp:lastModifiedBy>
  <cp:lastPrinted>2020-08-20T11:01:40Z</cp:lastPrinted>
  <dcterms:created xsi:type="dcterms:W3CDTF">2013-01-22T20:09:16Z</dcterms:created>
  <dcterms:modified xsi:type="dcterms:W3CDTF">2021-05-07T05:40:05Z</dcterms:modified>
  <cp:category/>
  <cp:version/>
  <cp:contentType/>
  <cp:contentStatus/>
</cp:coreProperties>
</file>